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 HSJ\KTU KNU NEW\00 Data KTU\Keamanan\After SC Android\"/>
    </mc:Choice>
  </mc:AlternateContent>
  <bookViews>
    <workbookView xWindow="120" yWindow="132" windowWidth="15180" windowHeight="7812" activeTab="2"/>
  </bookViews>
  <sheets>
    <sheet name="KNU" sheetId="5" r:id="rId1"/>
    <sheet name="Formasi 2020" sheetId="11" r:id="rId2"/>
    <sheet name="PETA" sheetId="12" r:id="rId3"/>
    <sheet name="FORMASI" sheetId="7" state="hidden" r:id="rId4"/>
    <sheet name="Jalur I" sheetId="10" r:id="rId5"/>
    <sheet name="Jalur II" sheetId="8" r:id="rId6"/>
    <sheet name="Jalur III" sheetId="9" r:id="rId7"/>
    <sheet name="KEBUN PULAU MARIA" sheetId="1" state="hidden" r:id="rId8"/>
    <sheet name="KEBUN AEK TARUM" sheetId="2" state="hidden" r:id="rId9"/>
    <sheet name="Sheet3 (2)" sheetId="4" state="hidden" r:id="rId10"/>
    <sheet name="Sheet3" sheetId="3" state="hidden" r:id="rId11"/>
  </sheets>
  <definedNames>
    <definedName name="_xlnm.Print_Area" localSheetId="0">KNU!$A$1:$J$39</definedName>
  </definedNames>
  <calcPr calcId="162913"/>
</workbook>
</file>

<file path=xl/calcChain.xml><?xml version="1.0" encoding="utf-8"?>
<calcChain xmlns="http://schemas.openxmlformats.org/spreadsheetml/2006/main">
  <c r="V23" i="11" l="1"/>
  <c r="U23" i="11"/>
  <c r="T23" i="11"/>
  <c r="Q23" i="11"/>
  <c r="P23" i="11"/>
  <c r="O23" i="11"/>
  <c r="L23" i="11"/>
  <c r="K23" i="11"/>
  <c r="J23" i="11"/>
  <c r="X21" i="11"/>
  <c r="W21" i="11"/>
  <c r="R21" i="11"/>
  <c r="M21" i="11"/>
  <c r="X20" i="11"/>
  <c r="W20" i="11"/>
  <c r="R20" i="11"/>
  <c r="X19" i="11"/>
  <c r="W19" i="11"/>
  <c r="R19" i="11"/>
  <c r="M19" i="11"/>
  <c r="X18" i="11"/>
  <c r="X23" i="11" s="1"/>
  <c r="W18" i="11"/>
  <c r="R18" i="11"/>
  <c r="M18" i="11"/>
  <c r="B18" i="11"/>
  <c r="B19" i="11" s="1"/>
  <c r="B20" i="11" s="1"/>
  <c r="B21" i="11" s="1"/>
  <c r="X17" i="11"/>
  <c r="W17" i="11"/>
  <c r="W23" i="11" s="1"/>
  <c r="R17" i="11"/>
  <c r="R23" i="11" s="1"/>
  <c r="M17" i="11"/>
  <c r="M23" i="11" s="1"/>
  <c r="F28" i="5" l="1"/>
  <c r="G38" i="5" l="1"/>
  <c r="F38" i="5"/>
  <c r="E38" i="5"/>
  <c r="G28" i="5"/>
  <c r="N22" i="5"/>
  <c r="N12" i="5"/>
  <c r="E28" i="5"/>
  <c r="G18" i="5"/>
  <c r="F18" i="5"/>
  <c r="E18" i="5"/>
  <c r="N32" i="5"/>
  <c r="M12" i="5"/>
  <c r="M22" i="5"/>
  <c r="M32" i="5"/>
  <c r="L32" i="5"/>
  <c r="E39" i="5" l="1"/>
  <c r="L12" i="5" l="1"/>
  <c r="O12" i="5" s="1"/>
  <c r="P12" i="5" s="1"/>
  <c r="E8" i="7"/>
  <c r="E7" i="7"/>
  <c r="E6" i="7"/>
  <c r="E5" i="7"/>
  <c r="E4" i="7"/>
  <c r="E3" i="7"/>
  <c r="E29" i="5" l="1"/>
  <c r="E19" i="5"/>
  <c r="L22" i="5"/>
  <c r="O22" i="5" s="1"/>
  <c r="P22" i="5" s="1"/>
  <c r="O32" i="5" l="1"/>
  <c r="P32" i="5" s="1"/>
  <c r="N38" i="2"/>
  <c r="M38" i="2"/>
  <c r="L38" i="2"/>
  <c r="N30" i="2"/>
  <c r="M30" i="2"/>
  <c r="L30" i="2"/>
  <c r="N11" i="2"/>
  <c r="O38" i="2" l="1"/>
  <c r="O30" i="2"/>
  <c r="N21" i="2"/>
  <c r="M21" i="2"/>
  <c r="L21" i="2"/>
  <c r="O21" i="2" s="1"/>
  <c r="G17" i="2"/>
  <c r="F17" i="2"/>
  <c r="F26" i="2"/>
  <c r="G26" i="2"/>
  <c r="M11" i="2" l="1"/>
  <c r="O11" i="2" s="1"/>
  <c r="L11" i="2"/>
  <c r="D87" i="4" l="1"/>
  <c r="D89" i="4" s="1"/>
  <c r="F85" i="4"/>
  <c r="F87" i="4" s="1"/>
  <c r="B85" i="4"/>
  <c r="B87" i="4" s="1"/>
  <c r="D75" i="4"/>
  <c r="D77" i="4" s="1"/>
  <c r="F73" i="4"/>
  <c r="F75" i="4" s="1"/>
  <c r="B73" i="4"/>
  <c r="B75" i="4" s="1"/>
  <c r="D64" i="4"/>
  <c r="D66" i="4" s="1"/>
  <c r="B64" i="4"/>
  <c r="F62" i="4"/>
  <c r="F64" i="4" s="1"/>
  <c r="B62" i="4"/>
  <c r="K61" i="4"/>
  <c r="K60" i="4"/>
  <c r="K59" i="4"/>
  <c r="K58" i="4"/>
  <c r="F85" i="3" l="1"/>
  <c r="F87" i="3" s="1"/>
  <c r="D87" i="3"/>
  <c r="D89" i="3" s="1"/>
  <c r="B85" i="3"/>
  <c r="B87" i="3" s="1"/>
  <c r="F73" i="3"/>
  <c r="F75" i="3" s="1"/>
  <c r="D75" i="3"/>
  <c r="D77" i="3" s="1"/>
  <c r="B73" i="3"/>
  <c r="B75" i="3" s="1"/>
  <c r="F62" i="3"/>
  <c r="F64" i="3" s="1"/>
  <c r="K59" i="3"/>
  <c r="K60" i="3"/>
  <c r="K61" i="3"/>
  <c r="K58" i="3"/>
  <c r="D64" i="3"/>
  <c r="D66" i="3" s="1"/>
  <c r="B62" i="3"/>
  <c r="B64" i="3" s="1"/>
  <c r="G42" i="2" l="1"/>
  <c r="G34" i="2"/>
  <c r="F42" i="2" l="1"/>
  <c r="E43" i="2" s="1"/>
  <c r="E42" i="2"/>
  <c r="F34" i="2"/>
  <c r="E34" i="2"/>
  <c r="E26" i="2"/>
  <c r="E17" i="2"/>
  <c r="G80" i="1"/>
  <c r="F80" i="1"/>
  <c r="E80" i="1"/>
  <c r="E81" i="1"/>
  <c r="G71" i="1"/>
  <c r="F71" i="1"/>
  <c r="E71" i="1"/>
  <c r="E72" i="1"/>
  <c r="G61" i="1"/>
  <c r="F61" i="1"/>
  <c r="E62" i="1" s="1"/>
  <c r="E61" i="1"/>
  <c r="G46" i="1"/>
  <c r="F46" i="1"/>
  <c r="E46" i="1"/>
  <c r="G35" i="1"/>
  <c r="F35" i="1"/>
  <c r="E36" i="1" s="1"/>
  <c r="E35" i="1"/>
  <c r="G22" i="1"/>
  <c r="F22" i="1"/>
  <c r="E23" i="1" s="1"/>
  <c r="E22" i="1"/>
  <c r="E47" i="1" l="1"/>
  <c r="E18" i="2"/>
  <c r="E27" i="2"/>
  <c r="E35" i="2"/>
</calcChain>
</file>

<file path=xl/comments1.xml><?xml version="1.0" encoding="utf-8"?>
<comments xmlns="http://schemas.openxmlformats.org/spreadsheetml/2006/main">
  <authors>
    <author>mas.huda</author>
  </authors>
  <commentList>
    <comment ref="C60" authorId="0" shapeId="0">
      <text>
        <r>
          <rPr>
            <b/>
            <sz val="9"/>
            <color indexed="81"/>
            <rFont val="Tahoma"/>
            <charset val="1"/>
          </rPr>
          <t>mas.huda:</t>
        </r>
        <r>
          <rPr>
            <sz val="9"/>
            <color indexed="81"/>
            <rFont val="Tahoma"/>
            <charset val="1"/>
          </rPr>
          <t xml:space="preserve">
Penambahan centeng 2020
</t>
        </r>
      </text>
    </comment>
    <comment ref="C61" authorId="0" shapeId="0">
      <text>
        <r>
          <rPr>
            <b/>
            <sz val="9"/>
            <color indexed="81"/>
            <rFont val="Tahoma"/>
            <charset val="1"/>
          </rPr>
          <t>mas.huda:</t>
        </r>
        <r>
          <rPr>
            <sz val="9"/>
            <color indexed="81"/>
            <rFont val="Tahoma"/>
            <charset val="1"/>
          </rPr>
          <t xml:space="preserve">
Penambahan centeng 2020
</t>
        </r>
      </text>
    </comment>
  </commentList>
</comments>
</file>

<file path=xl/sharedStrings.xml><?xml version="1.0" encoding="utf-8"?>
<sst xmlns="http://schemas.openxmlformats.org/spreadsheetml/2006/main" count="1852" uniqueCount="692">
  <si>
    <t>No</t>
  </si>
  <si>
    <t>Uraian</t>
  </si>
  <si>
    <t>Jarak (km)</t>
  </si>
  <si>
    <t>Keterangan</t>
  </si>
  <si>
    <t>POS(Kantor KPM) menuju ke kotak 1</t>
  </si>
  <si>
    <t>Waktu Tempuh (menit)</t>
  </si>
  <si>
    <t>kotak 1 menuju ke kotak 2</t>
  </si>
  <si>
    <t>kotak 2 menuju ke kotak 3</t>
  </si>
  <si>
    <t>kotak 3 menuju ke kotak 4</t>
  </si>
  <si>
    <t>kotak 4 menuju ke kotak 5</t>
  </si>
  <si>
    <t>kotak 5 menuju ke kotak 6</t>
  </si>
  <si>
    <t>kotak 6 menuju ke kotak 7</t>
  </si>
  <si>
    <t>kotak 7 menuju ke kotak 1</t>
  </si>
  <si>
    <t xml:space="preserve">ESTIMASI JARAK DAN WAKTU TEMPUH </t>
  </si>
  <si>
    <t>KEBUN AEK TARUM (KAT)</t>
  </si>
  <si>
    <t>Jalur 1 terdiridari kotak 1,2,3</t>
  </si>
  <si>
    <t>Jalur 2 terdiridari kotak 4,5,6</t>
  </si>
  <si>
    <t>Jalur 3 terdiridari kotak 7,8,9</t>
  </si>
  <si>
    <t>Jalur 4 terdiridari kotak 10.11.12</t>
  </si>
  <si>
    <t>total</t>
  </si>
  <si>
    <t xml:space="preserve">Grand total </t>
  </si>
  <si>
    <t>Waktu Kontrol (menit)</t>
  </si>
  <si>
    <t>menit</t>
  </si>
  <si>
    <t>POS(Kantor KPM) menuju ke kotak 8</t>
  </si>
  <si>
    <t>kotak 8 menuju ke kotak 9</t>
  </si>
  <si>
    <t>kotak 9 menuju ke kotak 10</t>
  </si>
  <si>
    <t>kotak 10 menuju ke kotak 11</t>
  </si>
  <si>
    <t>kotak 11 menuju ke kotak 12</t>
  </si>
  <si>
    <t>kotak 12 menuju ke kotak 13</t>
  </si>
  <si>
    <t>kotak 13 menuju ke kotak 14</t>
  </si>
  <si>
    <t>kotak 14 menuju ke kotak 15</t>
  </si>
  <si>
    <t>kotak 15 menuju ke kotak 8</t>
  </si>
  <si>
    <t>JALUR 2 (Blok I08f,I08e,I08d  8 kotak kontrol)</t>
  </si>
  <si>
    <t>JALUR 1 (Blok I08a,b,c  7 kotak kontrol)</t>
  </si>
  <si>
    <t>JALUR 3 (Blok J06e,J06f,J06g,J06h,I02f,I02g,I02h 6 kotak kontrol)</t>
  </si>
  <si>
    <t>POS(Kantor KPM) menuju ke kotak 16</t>
  </si>
  <si>
    <t>kotak 16 menuju ke kotak 17</t>
  </si>
  <si>
    <t>kotak 17 menuju ke kotak 18</t>
  </si>
  <si>
    <t>kotak 18 menuju ke kotak 19</t>
  </si>
  <si>
    <t>kotak 19 menuju ke kotak 20</t>
  </si>
  <si>
    <t>kotak 20 menuju ke kotak 21</t>
  </si>
  <si>
    <t>kotak 21 menuju ke kotak 16</t>
  </si>
  <si>
    <t>kotak 22 menuju ke kotak 23</t>
  </si>
  <si>
    <t>POS(Kantor KPM) menuju ke kotak 22</t>
  </si>
  <si>
    <t>kotak 23 menuju ke kotak 24</t>
  </si>
  <si>
    <t>kotak 24 menuju ke kotak 25</t>
  </si>
  <si>
    <t>kotak 25 menuju ke kotak 26</t>
  </si>
  <si>
    <t>kotak 26 menuju ke kotak 27</t>
  </si>
  <si>
    <t>kotak 27 menuju ke kotak 28</t>
  </si>
  <si>
    <t>kotak 28 menuju ke kotak 29</t>
  </si>
  <si>
    <t>kotak 29 menuju ke kotak 30</t>
  </si>
  <si>
    <t>kotak 30 menuju ke kotak 31</t>
  </si>
  <si>
    <t>kotak 31 menuju ke kotak 22</t>
  </si>
  <si>
    <t>JALUR 4 (Blok J07a,J06a,J06b,J06c,J06d,J06e : 10 Kotak kontrol)</t>
  </si>
  <si>
    <t>JALUR 5 (Blok J07a,J03a,J03b,J03c,J03d : 5 kotak kontrol )</t>
  </si>
  <si>
    <t>POS(Kantor KPM) menuju ke kotak 32</t>
  </si>
  <si>
    <t>kotak 32 menuju ke kotak 33</t>
  </si>
  <si>
    <t>kotak 33 menuju ke kotak 34</t>
  </si>
  <si>
    <t>kotak 34 menuju ke kotak 35</t>
  </si>
  <si>
    <t>kotak 35 menuju ke kotak 36</t>
  </si>
  <si>
    <t>kotak 36 menuju ke kotak 32</t>
  </si>
  <si>
    <t>JALUR 6 (Blok I08j,I08k,I08l,I08m,I08g,I08h,J07d : 4 kotak kontrol )</t>
  </si>
  <si>
    <t>kotak 37 menuju ke kotak 38</t>
  </si>
  <si>
    <t>kotak 38 menuju ke kotak 39</t>
  </si>
  <si>
    <t>kotak 39 menuju ke kotak 40</t>
  </si>
  <si>
    <t>kotak 40 menuju ke kotak 37</t>
  </si>
  <si>
    <t>KEBUN PULAU MARIA (KPM)</t>
  </si>
  <si>
    <t>PT.SAUDARA SEJATI LUHUR</t>
  </si>
  <si>
    <t>PT.GUNUNG MELAYU</t>
  </si>
  <si>
    <t xml:space="preserve">  Terdiri dari 4 Jalur Patroli :</t>
  </si>
  <si>
    <t>NO</t>
  </si>
  <si>
    <t>GROUP</t>
  </si>
  <si>
    <t>MUGIRAN</t>
  </si>
  <si>
    <t>AMIR HASAN</t>
  </si>
  <si>
    <t>Jalur 1 terdiridari kotak 1-7</t>
  </si>
  <si>
    <t>Jalur 2 terdiridari kotak 8-15</t>
  </si>
  <si>
    <t>Jalur 3 terdiridari kotak 16-21</t>
  </si>
  <si>
    <t>Jalur 4 terdiridari kotak 22-31</t>
  </si>
  <si>
    <t>Jalur 4 terdiridari kotak 32-36</t>
  </si>
  <si>
    <t>Jalur 4 terdiridari kotak 37-40</t>
  </si>
  <si>
    <t>kotak 3 menuju ke kotak 1</t>
  </si>
  <si>
    <t>JALUR 1 (blok B09D,A12M,A12P kotak kontrol)</t>
  </si>
  <si>
    <t>POS(Kantor KAT) menuju ke kotak 1</t>
  </si>
  <si>
    <t>POS(Kantor KAT) menuju ke kotak 4</t>
  </si>
  <si>
    <t>kotak 6 menuju ke kotak 4</t>
  </si>
  <si>
    <t>JALUR 3 (Blok A12C,A11A,A12A kotak kontrol)</t>
  </si>
  <si>
    <t>JALUR 2 (Blok A10G,A10E,A10D kotak kontrol)</t>
  </si>
  <si>
    <t>POS(Kantor KAT) menuju ke kotak 7</t>
  </si>
  <si>
    <t>kotak 7 menuju ke kotak 8</t>
  </si>
  <si>
    <t>kotak 9 menuju ke kotak 7</t>
  </si>
  <si>
    <t>JALUR 4 (Blok A11B,A11C,A11D kotak kontrol)</t>
  </si>
  <si>
    <t>DAFTAR NAMA REGU SECURITY</t>
  </si>
  <si>
    <t>NAMA</t>
  </si>
  <si>
    <t>A</t>
  </si>
  <si>
    <t>B</t>
  </si>
  <si>
    <t>C</t>
  </si>
  <si>
    <t>D</t>
  </si>
  <si>
    <t>E</t>
  </si>
  <si>
    <t>F</t>
  </si>
  <si>
    <t>SETIA BUDI SIPAYUNG</t>
  </si>
  <si>
    <t>ABDUL AMIN</t>
  </si>
  <si>
    <t>HERMANSYAH</t>
  </si>
  <si>
    <t>SYAMSUL IDRIS MARGOLANG</t>
  </si>
  <si>
    <t>MULYONO</t>
  </si>
  <si>
    <t>AHMAD JUNAIDI SIKUMBANG</t>
  </si>
  <si>
    <t>SUGIANTONO</t>
  </si>
  <si>
    <t>GUMANTI RAJAGUKGUK</t>
  </si>
  <si>
    <t>LANANG KUSUMA ATMAJA</t>
  </si>
  <si>
    <t>M DARWIS PANJAITAN</t>
  </si>
  <si>
    <t>KAMALUDDIN GULTOM</t>
  </si>
  <si>
    <t xml:space="preserve"> JUMIRAN</t>
  </si>
  <si>
    <t>HERI PANJAITAN</t>
  </si>
  <si>
    <t>WAN KHAIRI DANISYAH SYAIKAH</t>
  </si>
  <si>
    <t>PARHOJIANTRI SITORUS</t>
  </si>
  <si>
    <t>BUDI BUTAR BUTAR</t>
  </si>
  <si>
    <t>ROBBY CAHYADI</t>
  </si>
  <si>
    <t>INDRA WAHYUDI</t>
  </si>
  <si>
    <t>MANGATUR MANIK</t>
  </si>
  <si>
    <t>EDISON RIANTO SINAGA</t>
  </si>
  <si>
    <t>DIANTO SILALAHI</t>
  </si>
  <si>
    <t>RAMADHANI</t>
  </si>
  <si>
    <t>JUMANTO MARPAUNG</t>
  </si>
  <si>
    <t>BAHAGIO</t>
  </si>
  <si>
    <t>SUGIONO</t>
  </si>
  <si>
    <t>MUHAMMAD ICHWAN</t>
  </si>
  <si>
    <t>SUBUR</t>
  </si>
  <si>
    <t>SOSOR NAINGGOLAN</t>
  </si>
  <si>
    <t>Berangkat pukul 15.40 WIB sampai pukul 16.03 WIB</t>
  </si>
  <si>
    <t>Berangkat pukul 16.08 WIB sampai pukul 16.13 WIB</t>
  </si>
  <si>
    <t>Berangkat pukul 16.17 WIB sampai pukul 16.21 WIB</t>
  </si>
  <si>
    <t>Berangkat pukul 16.22 WIB sampai pukul 16.28 WIB</t>
  </si>
  <si>
    <t>Berangkat pukul 16.40 WIB sampai pukul 16.46 WIB</t>
  </si>
  <si>
    <t>Berangkat pukul 16.47 WIB sampai pukul 16.53 WIB</t>
  </si>
  <si>
    <t>Berangkat pukul 16.53 WIB sampai pukul 16.56 WIB</t>
  </si>
  <si>
    <t>Berangkat pukul 17.08 WIB sampai pukul 17.18 WIB</t>
  </si>
  <si>
    <t>Berangkat pukul 08.54 WIB sampai pukul 09.08 WIB</t>
  </si>
  <si>
    <t>Berangkat pukul 09.11 WIB sampai pukul 09.16 WIB</t>
  </si>
  <si>
    <t>Berangkat pukul 09.20 WIB sampai pukul 09.23 WIB</t>
  </si>
  <si>
    <t>Berangkat pukul 09.25 WIB sampai pukul 09.34 WIB</t>
  </si>
  <si>
    <t>Berangkat pukul 09.37 WIB sampai pukul 09.41 WIB</t>
  </si>
  <si>
    <t>Berangkat pukul 09.51 WIB sampai pukul 09.54 WIB</t>
  </si>
  <si>
    <t>Berangkat pukul 10.00 WIB sampai pukul 10.04 WIB</t>
  </si>
  <si>
    <t>Berangkat pukul 10.09 WIB sampai pukul 10.12 WIB</t>
  </si>
  <si>
    <t>Berangkat pukul 10.12 WIB sampai pukul 10.21 WIB</t>
  </si>
  <si>
    <t>Berangkat pukul 10.41 WIB sampai pukul 10.49 WIB</t>
  </si>
  <si>
    <t>Berangkat pukul 10.54 WIB sampai pukul 10.58 WIB</t>
  </si>
  <si>
    <t>Berangkat pukul 11.16 WIB sampai pukul 11.19 WIB</t>
  </si>
  <si>
    <t>Berangkat pukul 11.20 WIB sampai pukul 11.23 WIB</t>
  </si>
  <si>
    <t>Berangkat pukul 11.24 WIB sampai pukul 11.29 WIB</t>
  </si>
  <si>
    <t>Berangkat pukul 11.33 WIB sampai pukul 11.40 WIB</t>
  </si>
  <si>
    <t>Berangkat pukul 11.44 WIB sampai pukul 11.55 WIB</t>
  </si>
  <si>
    <t>Berangkat pukul 12.03 WIB sampai pukul 12.11 WIB</t>
  </si>
  <si>
    <t>Berangkat pukul 13.03 WIB sampai pukul 13.06 WIB</t>
  </si>
  <si>
    <t>Berangkat pukul 13.07 WIB sampai pukul 13.10 WIB</t>
  </si>
  <si>
    <t>Berangkat pukul 13.11 WIB sampai pukul 13.14 WIB</t>
  </si>
  <si>
    <t>Berangkat pukul 13.16 WIB sampai pukul 13.20 WIB</t>
  </si>
  <si>
    <t>Berangkat pukul 13.21 WIB sampai pukul 13.26 WIB</t>
  </si>
  <si>
    <t>Berangkat pukul 13.28 WIB sampai pukul 13.33 WIB</t>
  </si>
  <si>
    <t>Berangkat pukul 13.41 WIB sampai pukul 13.45 WIB</t>
  </si>
  <si>
    <t>Berangkat pukul 13.48 WIB sampai pukul 13.52 WIB</t>
  </si>
  <si>
    <t>Berangkat pukul 13.54 WIB sampai pukul 13.57 WIB</t>
  </si>
  <si>
    <t>Berangkat pukul 13.58 WIB sampai pukul 14.10 WIB</t>
  </si>
  <si>
    <t>Berangkat pukul 13.48 WIB sampai pukul 14.02 WIB</t>
  </si>
  <si>
    <t>Berangkat pukul 14.22 WIB sampai pukul 14.27 WIB</t>
  </si>
  <si>
    <t>Berangkat pukul 14.28 WIB sampai pukul 14.37 WIB</t>
  </si>
  <si>
    <t>Berangkat pukul 14.38 WIB sampai pukul 14.48 WIB</t>
  </si>
  <si>
    <t>Berangkat pukul 14.52 WIB sampai pukul 15.02 WIB</t>
  </si>
  <si>
    <t>Berangkat pukul 15.03 WIB sampai pukul 15.18 WIB</t>
  </si>
  <si>
    <t>Berangkat pukul 14.48 WIB sampai pukul 15.08 WIB</t>
  </si>
  <si>
    <t>Berangkat pukul 15.28 WIB sampai pukul 15.30 WIB</t>
  </si>
  <si>
    <t>Berangkat pukul 15.32 WIB sampai pukul 15.36 WIB</t>
  </si>
  <si>
    <t>Berangkat pukul 15.38 WIB sampai pukul 15.45 WIB</t>
  </si>
  <si>
    <t>Berangkat pukul 15.46 WIB sampai pukul 16.00 WIB</t>
  </si>
  <si>
    <t>Berangkat pukul 14.09 WIB sampai pukul 14.23 WIB</t>
  </si>
  <si>
    <t>Berangkat pukul 14.27 WIB sampai pukul 14.37 WIB</t>
  </si>
  <si>
    <t>Berangkat pukul 14.39 WIB sampai pukul 14.51 WIB</t>
  </si>
  <si>
    <t>Berangkat pukul 14.54 WIB sampai pukul 15.11 WIB</t>
  </si>
  <si>
    <t>Berangkat pukul 11.42 WIB sampai pukul 11.57 WIB</t>
  </si>
  <si>
    <t>Berangkat pukul 12.01 WIB sampai pukul 12.12 WIB</t>
  </si>
  <si>
    <t>Berangkat pukul 12.15 WIB sampai pukul 12.22 WIB</t>
  </si>
  <si>
    <t>Berangkat pukul 12.27 WIB sampai pukul 12.39 WIB</t>
  </si>
  <si>
    <t>Berangkat pukul 10.13 WIB sampai pukul 10.26 WIB</t>
  </si>
  <si>
    <t>Berangkat pukul 10.29 WIB sampai pukul 10.39 WIB</t>
  </si>
  <si>
    <t>Berangkat pukul 10.42 WIB sampai pukul 10.54 WIB</t>
  </si>
  <si>
    <t>Berangkat pukul 11.04 WIB sampai pukul 11.18 WIB</t>
  </si>
  <si>
    <t>Berangkat pukul 08.56 WIB sampai pukul 09.09 WIB</t>
  </si>
  <si>
    <t>Berangkat pukul 09.21 WIB sampai pukul 09.28 WIB</t>
  </si>
  <si>
    <t>Berangkat pukul 09.31 WIB sampai pukul 09.38 WIB</t>
  </si>
  <si>
    <t>Berangkat pukul 09.42 WIB sampai pukul 09.51 WIB</t>
  </si>
  <si>
    <t>SARMAN</t>
  </si>
  <si>
    <t>EDI SAING</t>
  </si>
  <si>
    <t>R.SIPAYUNG</t>
  </si>
  <si>
    <t>KADIM</t>
  </si>
  <si>
    <t>RIKI HUTAGAOL</t>
  </si>
  <si>
    <t>HERMANTO</t>
  </si>
  <si>
    <t>IMRON SYAHDANI</t>
  </si>
  <si>
    <t>LAMHOT SIANTURI</t>
  </si>
  <si>
    <t>HORASMAN OPPUSUNGU</t>
  </si>
  <si>
    <t>DHIO R.PRATAMA</t>
  </si>
  <si>
    <t>POLMA M.SITORUS</t>
  </si>
  <si>
    <t>TOMSON MALAU</t>
  </si>
  <si>
    <t>RATNO</t>
  </si>
  <si>
    <t>DONI P PANJAITAN</t>
  </si>
  <si>
    <t>A.KARNO</t>
  </si>
  <si>
    <t>NASRUDIN MANURUNG</t>
  </si>
  <si>
    <t>HENDRA B.POHAN</t>
  </si>
  <si>
    <t xml:space="preserve">SUBARTONO </t>
  </si>
  <si>
    <t>MUSTARI</t>
  </si>
  <si>
    <t>Grand total 1 PUTARAN</t>
  </si>
  <si>
    <t>No.</t>
  </si>
  <si>
    <t>Pola</t>
  </si>
  <si>
    <t>Jalur</t>
  </si>
  <si>
    <t>Total Trip</t>
  </si>
  <si>
    <t>1-2-3-4-5-6-7-1-2-3-4-5-6-7-1-2-3-4-5….</t>
  </si>
  <si>
    <t>1-2-3-4-5-6-7-6-5-4-3-2-1-2-3-4-5-6-7-…</t>
  </si>
  <si>
    <t>1-3-5-7-2-4-6-1-3-5-7-2-4-6-1-3-5-7-2-…</t>
  </si>
  <si>
    <t>putaran</t>
  </si>
  <si>
    <t>8-9-10-11-12-13-14-15-14-13-12-11-10-9-8-…</t>
  </si>
  <si>
    <t>8-9-10-11-12-13-14-15-8-9-10-11-12-13-14-…</t>
  </si>
  <si>
    <t>8-10-12-14-9-11-13-15-8-10-12-14-9-11-13-…</t>
  </si>
  <si>
    <t>16-17-18-19-20-21-16-17-18-19-20-21-16-17-…</t>
  </si>
  <si>
    <t>16-18-20-17-19-21-16-18-20-17-19-21-16-18-…</t>
  </si>
  <si>
    <t>16-17-18-19-20-21-20-19-18-17-16-17-18-19-…</t>
  </si>
  <si>
    <t>22-23-24-25-26-27-28-29-30-31-22-23-24-25-…</t>
  </si>
  <si>
    <t>22-23-24-25-26-27-28-29-30-31-30-29-28-27-…</t>
  </si>
  <si>
    <t>22-24-26-28-30-23-25-27-29-31-22-24-26-28-…</t>
  </si>
  <si>
    <t>32-33-34-35-36-32-33-34-35-36-32-33-34-35-…</t>
  </si>
  <si>
    <t>32-33-34-35-36-35-34-33-32-33-34-35-36-35-…</t>
  </si>
  <si>
    <t>32-34-36-33-35-32-34-36-33-35-32-34-36-33-…</t>
  </si>
  <si>
    <t>37-38-39-40-37-38-39-40-37-38-39-40-37-38-…</t>
  </si>
  <si>
    <t>37-38-39-40-39-38-37-38-39-40-39-38-37-38-…</t>
  </si>
  <si>
    <t>37-39-38-40-37-39-38-40-37-39-38-40-37-39-…</t>
  </si>
  <si>
    <t>POLA 1</t>
  </si>
  <si>
    <t>POLA 2</t>
  </si>
  <si>
    <t>POLA 3</t>
  </si>
  <si>
    <t>A-B-C-D-E-F-E-D-C-B-A-B-C-D-E-F</t>
  </si>
  <si>
    <t>A-B-C-D-E-F-A-B-C-D-E-F-A-B-C-D</t>
  </si>
  <si>
    <t>A-C-E-B-D-F-A-C-E-B-D-F-A-C-E-B</t>
  </si>
  <si>
    <t>1-2-3-1-2-3-1-2-3</t>
  </si>
  <si>
    <t>1-2-3-2-1-2-3-2-1</t>
  </si>
  <si>
    <t>1-3-2-1-3-2-1-3-2</t>
  </si>
  <si>
    <t>4-5-6-4-5-6-4-5-6</t>
  </si>
  <si>
    <t>4-5-6-5-4-5-6-5-4</t>
  </si>
  <si>
    <t>4-6-5-4-6-5-4-6-5</t>
  </si>
  <si>
    <t>7-8-9-7-8-9-7-8-9</t>
  </si>
  <si>
    <t>7-8-9-8-7-8-9-8-7</t>
  </si>
  <si>
    <t>7-9-8-7-9-8-7-9-8</t>
  </si>
  <si>
    <t>12-11-10-11-12-11-10-11-12</t>
  </si>
  <si>
    <t>12-10-11-12-10-11-12-10-11</t>
  </si>
  <si>
    <t>12-11-10-12-11-10-12-11-10</t>
  </si>
  <si>
    <t>shift 1</t>
  </si>
  <si>
    <t>shift 2</t>
  </si>
  <si>
    <t>jaga pos</t>
  </si>
  <si>
    <t>pola 1</t>
  </si>
  <si>
    <t>pola 2</t>
  </si>
  <si>
    <t>pola 3</t>
  </si>
  <si>
    <t>pola 4</t>
  </si>
  <si>
    <t>pola 5</t>
  </si>
  <si>
    <t>REGU 1</t>
  </si>
  <si>
    <t>REGU 2</t>
  </si>
  <si>
    <t>REGU 3</t>
  </si>
  <si>
    <t>REGU 4</t>
  </si>
  <si>
    <t>REGU 5</t>
  </si>
  <si>
    <t>REGU 6</t>
  </si>
  <si>
    <t xml:space="preserve">NB </t>
  </si>
  <si>
    <t>POLA PERGANTIAN SHIFT</t>
  </si>
  <si>
    <t>GROUP A</t>
  </si>
  <si>
    <t>GROUP B</t>
  </si>
  <si>
    <t>GROUP C</t>
  </si>
  <si>
    <t>GROUP D</t>
  </si>
  <si>
    <t>GROUP E</t>
  </si>
  <si>
    <t>GROUP F</t>
  </si>
  <si>
    <t>1-2</t>
  </si>
  <si>
    <t>2-3</t>
  </si>
  <si>
    <t>3-4</t>
  </si>
  <si>
    <t>1-3</t>
  </si>
  <si>
    <t>2-1</t>
  </si>
  <si>
    <t>4-1</t>
  </si>
  <si>
    <t>4-3</t>
  </si>
  <si>
    <t>3-2</t>
  </si>
  <si>
    <t>5-6</t>
  </si>
  <si>
    <t>6-7</t>
  </si>
  <si>
    <t>7-8</t>
  </si>
  <si>
    <t>8-7</t>
  </si>
  <si>
    <t>8-5</t>
  </si>
  <si>
    <t>7-6</t>
  </si>
  <si>
    <t>6-5</t>
  </si>
  <si>
    <t>5-7</t>
  </si>
  <si>
    <t>6-8</t>
  </si>
  <si>
    <t>9-10</t>
  </si>
  <si>
    <t>10-11</t>
  </si>
  <si>
    <t>11-12</t>
  </si>
  <si>
    <t>12-11</t>
  </si>
  <si>
    <t>11-10</t>
  </si>
  <si>
    <t>10-9</t>
  </si>
  <si>
    <t>9-11</t>
  </si>
  <si>
    <t>9-12</t>
  </si>
  <si>
    <t>12-10</t>
  </si>
  <si>
    <t>rute 1</t>
  </si>
  <si>
    <t>2-4</t>
  </si>
  <si>
    <t>rute2</t>
  </si>
  <si>
    <t>rute 3</t>
  </si>
  <si>
    <t>BOIMIN</t>
  </si>
  <si>
    <t>M ALI UMAR TAMBUNAN</t>
  </si>
  <si>
    <t>SETIABUDI SIPAYUNG</t>
  </si>
  <si>
    <t>ABDULAMIN</t>
  </si>
  <si>
    <t>SHIFT 1</t>
  </si>
  <si>
    <t>SHIFT 2</t>
  </si>
  <si>
    <t>JAGA POS</t>
  </si>
  <si>
    <t>JUMIRAN</t>
  </si>
  <si>
    <t>WEEK 1</t>
  </si>
  <si>
    <t>WEEK 2</t>
  </si>
  <si>
    <t>WEEK 3</t>
  </si>
  <si>
    <t>WEEK 4</t>
  </si>
  <si>
    <t>WEEK 5</t>
  </si>
  <si>
    <t>POS(Kantor KAT) menuju ke kotak 10</t>
  </si>
  <si>
    <t>kotak 12 menuju ke kotak 10</t>
  </si>
  <si>
    <t>kotak 2 menuju ke kotak 14</t>
  </si>
  <si>
    <t>kotak 14 menuju ke kotak 3</t>
  </si>
  <si>
    <t>24 Jam Patroli * 60 Menit</t>
  </si>
  <si>
    <t>Pulang Pergi/Shift (Menit)</t>
  </si>
  <si>
    <t>Patroli/Putaran (Menit)</t>
  </si>
  <si>
    <t>Target Inspeksi/Kotak Koin</t>
  </si>
  <si>
    <t>kotak 4 menuju ke kotak 13</t>
  </si>
  <si>
    <t>kotak 13 menuju ke kotak 5</t>
  </si>
  <si>
    <t>kotak 3 menuju ke kotak 2</t>
  </si>
  <si>
    <t>JALUR 1 (blok B11r, B11l, B11f kotak kontrol)</t>
  </si>
  <si>
    <t>POS(Kantor KNU) menuju ke kotak 4</t>
  </si>
  <si>
    <t>kotak 6 menuju ke kotak 5</t>
  </si>
  <si>
    <t>kotak 8 menuju ke kotak 7</t>
  </si>
  <si>
    <t>JALUR 3 (Blok A10G,A10E,A10D kotak kontrol)</t>
  </si>
  <si>
    <t>POS(Kantor KNU) menuju ke kotak 12</t>
  </si>
  <si>
    <t>kotak 12 menuju ke kotak 11</t>
  </si>
  <si>
    <t>kotak 11 menuju ke kotak 10</t>
  </si>
  <si>
    <t>PT. HARI SAWIT JAYA</t>
  </si>
  <si>
    <t>KEBUN NEGERI LAMA UTARA ( KNU )</t>
  </si>
  <si>
    <t>LUAS AREAL : 3.896 HEKTAR</t>
  </si>
  <si>
    <t>Peta Tahun Tanam</t>
  </si>
  <si>
    <t>TPZ</t>
  </si>
  <si>
    <t>SOC</t>
  </si>
  <si>
    <t>LNS</t>
  </si>
  <si>
    <t>P-7</t>
  </si>
  <si>
    <t>P-6</t>
  </si>
  <si>
    <t>P-5</t>
  </si>
  <si>
    <t>P-4</t>
  </si>
  <si>
    <t>P-3</t>
  </si>
  <si>
    <t>P-2</t>
  </si>
  <si>
    <t>P-1</t>
  </si>
  <si>
    <t>P-18</t>
  </si>
  <si>
    <t>P-17</t>
  </si>
  <si>
    <t>P-16</t>
  </si>
  <si>
    <t>P-15</t>
  </si>
  <si>
    <t>P-14</t>
  </si>
  <si>
    <t>P-13</t>
  </si>
  <si>
    <t>A17a</t>
  </si>
  <si>
    <t>A17b</t>
  </si>
  <si>
    <t>A17c</t>
  </si>
  <si>
    <t>A15a</t>
  </si>
  <si>
    <t>A15b</t>
  </si>
  <si>
    <t>A15c</t>
  </si>
  <si>
    <t>A15d</t>
  </si>
  <si>
    <t>A15e</t>
  </si>
  <si>
    <t>A15f</t>
  </si>
  <si>
    <t>A15g</t>
  </si>
  <si>
    <t>A15h</t>
  </si>
  <si>
    <t>A15i</t>
  </si>
  <si>
    <t>A15j</t>
  </si>
  <si>
    <t>COS</t>
  </si>
  <si>
    <t>DAM</t>
  </si>
  <si>
    <t>P-8</t>
  </si>
  <si>
    <t>P-9</t>
  </si>
  <si>
    <t>P-10</t>
  </si>
  <si>
    <t>P-11</t>
  </si>
  <si>
    <t>P-12</t>
  </si>
  <si>
    <t>O-10</t>
  </si>
  <si>
    <t>O-11</t>
  </si>
  <si>
    <t>O-12</t>
  </si>
  <si>
    <t>A17e</t>
  </si>
  <si>
    <t>A17d</t>
  </si>
  <si>
    <t>A16a</t>
  </si>
  <si>
    <t>A16b</t>
  </si>
  <si>
    <t>A16c</t>
  </si>
  <si>
    <t>A16d</t>
  </si>
  <si>
    <t>A16e</t>
  </si>
  <si>
    <t>A16f</t>
  </si>
  <si>
    <t>A16g</t>
  </si>
  <si>
    <t>A16h</t>
  </si>
  <si>
    <t>A16i</t>
  </si>
  <si>
    <t>A15l</t>
  </si>
  <si>
    <t>A15k</t>
  </si>
  <si>
    <t>Q-10</t>
  </si>
  <si>
    <t>Q-9</t>
  </si>
  <si>
    <t>Q-8</t>
  </si>
  <si>
    <t>Q-7</t>
  </si>
  <si>
    <t>Q-6</t>
  </si>
  <si>
    <t>Q-5</t>
  </si>
  <si>
    <t>Q-4</t>
  </si>
  <si>
    <t>Q-3</t>
  </si>
  <si>
    <t>Q-2</t>
  </si>
  <si>
    <t>Q-1</t>
  </si>
  <si>
    <t>O-9</t>
  </si>
  <si>
    <t>O-8</t>
  </si>
  <si>
    <t>O-7</t>
  </si>
  <si>
    <t>O-6</t>
  </si>
  <si>
    <t>O-5</t>
  </si>
  <si>
    <t>O-4</t>
  </si>
  <si>
    <t>O-3</t>
  </si>
  <si>
    <t>O-2</t>
  </si>
  <si>
    <t>O-1</t>
  </si>
  <si>
    <t>K17g</t>
  </si>
  <si>
    <t>K17f</t>
  </si>
  <si>
    <t>K17e</t>
  </si>
  <si>
    <t>K17d</t>
  </si>
  <si>
    <t>K16k</t>
  </si>
  <si>
    <t>K16j</t>
  </si>
  <si>
    <t>K16i</t>
  </si>
  <si>
    <t>K16h</t>
  </si>
  <si>
    <t>K16g</t>
  </si>
  <si>
    <t>B15a</t>
  </si>
  <si>
    <t>B15b</t>
  </si>
  <si>
    <t>B15c</t>
  </si>
  <si>
    <t>B12a</t>
  </si>
  <si>
    <t>B11a</t>
  </si>
  <si>
    <t>B11b</t>
  </si>
  <si>
    <t>B11c</t>
  </si>
  <si>
    <t>B11d</t>
  </si>
  <si>
    <t>B11e</t>
  </si>
  <si>
    <t>B11f</t>
  </si>
  <si>
    <t>R-11</t>
  </si>
  <si>
    <t>R-12</t>
  </si>
  <si>
    <t>R-13</t>
  </si>
  <si>
    <t>R-14</t>
  </si>
  <si>
    <t>R-15</t>
  </si>
  <si>
    <t>R-16</t>
  </si>
  <si>
    <t>R-17</t>
  </si>
  <si>
    <t>R-18</t>
  </si>
  <si>
    <t>R-19</t>
  </si>
  <si>
    <t>R-20</t>
  </si>
  <si>
    <t>N-10</t>
  </si>
  <si>
    <t>N-11</t>
  </si>
  <si>
    <t>N-12</t>
  </si>
  <si>
    <t>N-13</t>
  </si>
  <si>
    <t>N-14</t>
  </si>
  <si>
    <t>N-15</t>
  </si>
  <si>
    <t>N-16</t>
  </si>
  <si>
    <t>N-17</t>
  </si>
  <si>
    <t>N-18</t>
  </si>
  <si>
    <t>K17c</t>
  </si>
  <si>
    <t>K17b</t>
  </si>
  <si>
    <t>K17a</t>
  </si>
  <si>
    <t>K16f</t>
  </si>
  <si>
    <t>K16e</t>
  </si>
  <si>
    <t>K16d</t>
  </si>
  <si>
    <t>K16c</t>
  </si>
  <si>
    <t>K16b</t>
  </si>
  <si>
    <t>K16a</t>
  </si>
  <si>
    <t>B15f</t>
  </si>
  <si>
    <t>B15e</t>
  </si>
  <si>
    <t>B15d</t>
  </si>
  <si>
    <t>B12b</t>
  </si>
  <si>
    <t>B11g</t>
  </si>
  <si>
    <t>B11h</t>
  </si>
  <si>
    <t>B11i</t>
  </si>
  <si>
    <t>B11j</t>
  </si>
  <si>
    <t>B11k</t>
  </si>
  <si>
    <t>B11l</t>
  </si>
  <si>
    <t>R-10</t>
  </si>
  <si>
    <t>R-9</t>
  </si>
  <si>
    <t>R-8</t>
  </si>
  <si>
    <t>R-7</t>
  </si>
  <si>
    <t>R-6</t>
  </si>
  <si>
    <t>R-5</t>
  </si>
  <si>
    <t>R-4</t>
  </si>
  <si>
    <t>R-3</t>
  </si>
  <si>
    <t>R-2</t>
  </si>
  <si>
    <t>R-1</t>
  </si>
  <si>
    <t>N-9</t>
  </si>
  <si>
    <t>N-8</t>
  </si>
  <si>
    <t>N-7</t>
  </si>
  <si>
    <t>N-6</t>
  </si>
  <si>
    <t>N-5</t>
  </si>
  <si>
    <t>N-4</t>
  </si>
  <si>
    <t>N-3</t>
  </si>
  <si>
    <t>N-2</t>
  </si>
  <si>
    <t>N-1</t>
  </si>
  <si>
    <t>K14i</t>
  </si>
  <si>
    <t>K14h</t>
  </si>
  <si>
    <t>K14g</t>
  </si>
  <si>
    <t>K14f</t>
  </si>
  <si>
    <t>K14e</t>
  </si>
  <si>
    <t>K14d</t>
  </si>
  <si>
    <t>K14c</t>
  </si>
  <si>
    <t>K14b</t>
  </si>
  <si>
    <t>K14a</t>
  </si>
  <si>
    <t>B12f</t>
  </si>
  <si>
    <t>B12e</t>
  </si>
  <si>
    <t>B12d</t>
  </si>
  <si>
    <t>B12c</t>
  </si>
  <si>
    <t>B11m</t>
  </si>
  <si>
    <t>B11n</t>
  </si>
  <si>
    <t>B11o</t>
  </si>
  <si>
    <t>B11p</t>
  </si>
  <si>
    <t>B11q</t>
  </si>
  <si>
    <t>B11r</t>
  </si>
  <si>
    <t>S-21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</si>
  <si>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</si>
  <si>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</si>
  <si>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</si>
  <si>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</si>
  <si>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</si>
  <si>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</si>
  <si>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</si>
  <si>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</si>
  <si>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</si>
  <si>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C14p</t>
  </si>
  <si>
    <t>C14o</t>
  </si>
  <si>
    <t>C14n</t>
  </si>
  <si>
    <t>C14m</t>
  </si>
  <si>
    <t>C14l</t>
  </si>
  <si>
    <t>C14k</t>
  </si>
  <si>
    <t>C14j</t>
  </si>
  <si>
    <t>C14i</t>
  </si>
  <si>
    <t>C14h</t>
  </si>
  <si>
    <t>C13g</t>
  </si>
  <si>
    <t>S-11</t>
  </si>
  <si>
    <t>S-10</t>
  </si>
  <si>
    <t>S-9</t>
  </si>
  <si>
    <t>S-8</t>
  </si>
  <si>
    <t>S-7</t>
  </si>
  <si>
    <t>S-6</t>
  </si>
  <si>
    <t>S-5</t>
  </si>
  <si>
    <t>S-4</t>
  </si>
  <si>
    <t>S-3</t>
  </si>
  <si>
    <t>S-2</t>
  </si>
  <si>
    <t>S-1</t>
  </si>
  <si>
    <t>C14g</t>
  </si>
  <si>
    <t>C14f</t>
  </si>
  <si>
    <t>C14e</t>
  </si>
  <si>
    <t>C14d</t>
  </si>
  <si>
    <t>C14c</t>
  </si>
  <si>
    <t>C14b</t>
  </si>
  <si>
    <t>C14a</t>
  </si>
  <si>
    <t>C13f</t>
  </si>
  <si>
    <t>C13e</t>
  </si>
  <si>
    <t>C13d</t>
  </si>
  <si>
    <t>C13c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</si>
  <si>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</si>
  <si>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</si>
  <si>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</si>
  <si>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</si>
  <si>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</si>
  <si>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</si>
  <si>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</si>
  <si>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</si>
  <si>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</si>
  <si>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</si>
  <si>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</si>
  <si>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C13p</t>
  </si>
  <si>
    <t>C13o</t>
  </si>
  <si>
    <t>C13n</t>
  </si>
  <si>
    <t>C13m</t>
  </si>
  <si>
    <t>C13l</t>
  </si>
  <si>
    <t>C13k</t>
  </si>
  <si>
    <t>C13j</t>
  </si>
  <si>
    <t>C13i</t>
  </si>
  <si>
    <t>C13h</t>
  </si>
  <si>
    <t>C13b</t>
  </si>
  <si>
    <t>C13a</t>
  </si>
  <si>
    <t>Keterangan :</t>
  </si>
  <si>
    <t>HUTAN LINDUNG</t>
  </si>
  <si>
    <t>OP 2011</t>
  </si>
  <si>
    <t>= 552 Ha</t>
  </si>
  <si>
    <t>OP 2012</t>
  </si>
  <si>
    <t>= 214 Ha</t>
  </si>
  <si>
    <t>OP 2013</t>
  </si>
  <si>
    <t>= 452 Ha</t>
  </si>
  <si>
    <t>OP 2014</t>
  </si>
  <si>
    <t>= 838 Ha</t>
  </si>
  <si>
    <t>OP 2015</t>
  </si>
  <si>
    <t>= 691 Ha</t>
  </si>
  <si>
    <t>Keterangan:</t>
  </si>
  <si>
    <t>OP 2016</t>
  </si>
  <si>
    <t>= 669 Ha</t>
  </si>
  <si>
    <t>Portal Baik</t>
  </si>
  <si>
    <t>OP 2017</t>
  </si>
  <si>
    <t>= 480 Ha</t>
  </si>
  <si>
    <t>Portal Rusak</t>
  </si>
  <si>
    <t>Total</t>
  </si>
  <si>
    <t>= 3896 Ha</t>
  </si>
  <si>
    <t>Posko Utama</t>
  </si>
  <si>
    <t>Jalan Access/main road</t>
  </si>
  <si>
    <t>Jalan Collection</t>
  </si>
  <si>
    <t>PT.HARI SAWIT JAYA</t>
  </si>
  <si>
    <t>KEBUN NEGERI LAMA UTARA (KNU)</t>
  </si>
  <si>
    <t>Pos Jaga</t>
  </si>
  <si>
    <t>Jumlah Personil</t>
  </si>
  <si>
    <t>I</t>
  </si>
  <si>
    <t>II</t>
  </si>
  <si>
    <t>III</t>
  </si>
  <si>
    <t>Jlh</t>
  </si>
  <si>
    <t>POSKO 1</t>
  </si>
  <si>
    <t>POSKO 2</t>
  </si>
  <si>
    <t>POSKO 3</t>
  </si>
  <si>
    <t>POSKO 4</t>
  </si>
  <si>
    <t>POSKO 5</t>
  </si>
  <si>
    <t>Pos B11r</t>
  </si>
  <si>
    <t>Pos 1</t>
  </si>
  <si>
    <t>Pos O45</t>
  </si>
  <si>
    <t>Pos A15ef</t>
  </si>
  <si>
    <t>Pos kantor</t>
  </si>
  <si>
    <t>kotak 4 menuju ke kotak 3</t>
  </si>
  <si>
    <t>Berangkat 10:14 sd 10:19</t>
  </si>
  <si>
    <t>Berangkat 10:19 sd 10:23</t>
  </si>
  <si>
    <t>Berangkat 09:56 sd 10:07</t>
  </si>
  <si>
    <t>Berangkat 10:58 sd 11:23</t>
  </si>
  <si>
    <t>Berangkat 11:23 sd 11:30</t>
  </si>
  <si>
    <t>Berangkat 11:30 sd 11:35</t>
  </si>
  <si>
    <t>Berangkat 11:35 sd 11:42</t>
  </si>
  <si>
    <t>POS(Kantor KNU) menuju ke kotak 8</t>
  </si>
  <si>
    <t>kotak 7 menuju ke kotak 6</t>
  </si>
  <si>
    <t>kotak 10 menuju ke kotak 9</t>
  </si>
  <si>
    <t>Berangkat 14:24 sd 14:46</t>
  </si>
  <si>
    <t>Berangkat 14:46 sd 14:53</t>
  </si>
  <si>
    <t>Berangkat 14:53 sd 15:02</t>
  </si>
  <si>
    <t>Berangkat 15:02 sd 15:06</t>
  </si>
  <si>
    <t>Jalur 1 terdiridari kotak 1,2,3,4</t>
  </si>
  <si>
    <t>Jalur 2 terdiridari kotak 5,6,7,8</t>
  </si>
  <si>
    <t>Jalur 3 terdiridari kotak 9,10,11,12</t>
  </si>
  <si>
    <t>JALUR 2 (blok B11c, B11d, B11f,A11e, kotak kontrol)</t>
  </si>
  <si>
    <t>DENI DAMANIK</t>
  </si>
  <si>
    <t>M.YAMAN</t>
  </si>
  <si>
    <t>ANTONIUS PANJAITAN</t>
  </si>
  <si>
    <t>LISTEN L PARHUSIP</t>
  </si>
  <si>
    <t>POLTAK SAGALA</t>
  </si>
  <si>
    <t>ALBINUS TARIGAN</t>
  </si>
  <si>
    <t>BANGUN  NAINGGOLAN</t>
  </si>
  <si>
    <t>LAMBOK MARIHOT SINAMO</t>
  </si>
  <si>
    <t>EMBOT ASIAN SITUMEANG</t>
  </si>
  <si>
    <t>SUPRIANTO</t>
  </si>
  <si>
    <t>AMRAN</t>
  </si>
  <si>
    <t>DINER MARBUN</t>
  </si>
  <si>
    <t>MONANG LIMBONG</t>
  </si>
  <si>
    <t>AWALUDDIN DALIMUNTHE</t>
  </si>
  <si>
    <t>BUDIMAN MANURUNG</t>
  </si>
  <si>
    <t>EKO DIAN PUTRA GINTING</t>
  </si>
  <si>
    <t>RUMANDIN SIMANJUNTAK</t>
  </si>
  <si>
    <t>kotak 2 menuju ke kotak 1</t>
  </si>
  <si>
    <t>kotak 1 menuju ke kotak 4</t>
  </si>
  <si>
    <t>Menit</t>
  </si>
  <si>
    <t xml:space="preserve">Grand Total </t>
  </si>
  <si>
    <t>kotak 5 menuju ke kotak 8</t>
  </si>
  <si>
    <t>kotak 9 menuju ke kotak 12</t>
  </si>
  <si>
    <t>16 Jam Patroli * 60 Menit</t>
  </si>
  <si>
    <t>ALOKASI TENAGA KEAMANAN KNU</t>
  </si>
  <si>
    <t xml:space="preserve">Nb. </t>
  </si>
  <si>
    <t>- Petugas kemananan bekerja setiap hari</t>
  </si>
  <si>
    <t>- Simulasi perhitungan lembur hanya berdasarkan hari kerja</t>
  </si>
  <si>
    <t>OT</t>
  </si>
  <si>
    <t>LEVEL OF RISK</t>
  </si>
  <si>
    <t>Shift 1</t>
  </si>
  <si>
    <t>Shift 2</t>
  </si>
  <si>
    <t>Shift 3</t>
  </si>
  <si>
    <t>Total Petugas</t>
  </si>
  <si>
    <t>BU</t>
  </si>
  <si>
    <t>Lokasi</t>
  </si>
  <si>
    <t>HIGH</t>
  </si>
  <si>
    <t>MEDIUM</t>
  </si>
  <si>
    <t>LOW</t>
  </si>
  <si>
    <t>Personil</t>
  </si>
  <si>
    <t>Jam kerja</t>
  </si>
  <si>
    <t>Jlh orang</t>
  </si>
  <si>
    <t>Jlh Jam Lembur</t>
  </si>
  <si>
    <t>Konversi lembur</t>
  </si>
  <si>
    <t>Nilai lembur</t>
  </si>
  <si>
    <t>KNU</t>
  </si>
  <si>
    <t>Pos Perumahan</t>
  </si>
  <si>
    <t>Satpam/Centeng</t>
  </si>
  <si>
    <t>06.00-14.00</t>
  </si>
  <si>
    <t>14.00-22.00</t>
  </si>
  <si>
    <t>22.00-06.00</t>
  </si>
  <si>
    <t>Jalur I</t>
  </si>
  <si>
    <t>POS N</t>
  </si>
  <si>
    <t>Jalur II</t>
  </si>
  <si>
    <t>POS O</t>
  </si>
  <si>
    <t>Jalur III</t>
  </si>
  <si>
    <t>POS 45</t>
  </si>
  <si>
    <t>Pos Bernad</t>
  </si>
  <si>
    <t>Danru</t>
  </si>
  <si>
    <t>Pengaturan, Pengecekan &amp; Pengawasan Kerja Anggota Pos &amp; Lapangan</t>
  </si>
  <si>
    <t>Total Petugas KNU</t>
  </si>
  <si>
    <t>XXX</t>
  </si>
  <si>
    <t>Rumah Hujan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</si>
</sst>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#,##0.0"/>
    <numFmt numFmtId="166" formatCode="_(* #,##0_);_(* \(#,##0\);_(* &quot;-&quot;??_);_(@_)"/>
    <numFmt numFmtId="167" formatCode="_(* #,##0.0_);_(* \(#,##0.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Narrow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1"/>
      <name val="Tahoma"/>
      <family val="2"/>
    </font>
    <font>
      <b/>
      <u/>
      <sz val="10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indexed="64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indexed="64"/>
      </top>
      <bottom/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indexed="64"/>
      </right>
      <top style="medium">
        <color rgb="FFFF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0" fillId="0" borderId="0"/>
    <xf numFmtId="41" fontId="10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399">
    <xf numFmtId="0" fontId="0" fillId="0" borderId="0" xfId="0"/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7" xfId="1" applyFont="1" applyFill="1" applyBorder="1" applyAlignment="1">
      <alignment vertical="center"/>
    </xf>
    <xf numFmtId="0" fontId="4" fillId="0" borderId="8" xfId="0" applyFont="1" applyBorder="1" applyAlignment="1">
      <alignment horizontal="left"/>
    </xf>
    <xf numFmtId="0" fontId="5" fillId="0" borderId="6" xfId="1" applyFont="1" applyFill="1" applyBorder="1" applyAlignment="1">
      <alignment vertical="center"/>
    </xf>
    <xf numFmtId="0" fontId="5" fillId="0" borderId="1" xfId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vertical="top"/>
    </xf>
    <xf numFmtId="165" fontId="4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165" fontId="4" fillId="0" borderId="0" xfId="0" applyNumberFormat="1" applyFont="1" applyBorder="1"/>
    <xf numFmtId="165" fontId="4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5" fillId="0" borderId="0" xfId="1" applyFont="1" applyFill="1" applyBorder="1" applyAlignment="1">
      <alignment horizontal="left" vertical="center"/>
    </xf>
    <xf numFmtId="0" fontId="5" fillId="0" borderId="11" xfId="1" applyFont="1" applyFill="1" applyBorder="1" applyAlignment="1">
      <alignment horizontal="left" vertical="center"/>
    </xf>
    <xf numFmtId="164" fontId="4" fillId="0" borderId="0" xfId="0" applyNumberFormat="1" applyFont="1" applyBorder="1" applyAlignment="1">
      <alignment horizontal="center"/>
    </xf>
    <xf numFmtId="0" fontId="5" fillId="0" borderId="5" xfId="1" applyFont="1" applyFill="1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5" xfId="1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top"/>
    </xf>
    <xf numFmtId="0" fontId="4" fillId="0" borderId="5" xfId="0" applyFont="1" applyBorder="1" applyAlignment="1">
      <alignment vertical="top"/>
    </xf>
    <xf numFmtId="164" fontId="4" fillId="0" borderId="5" xfId="0" applyNumberFormat="1" applyFont="1" applyBorder="1" applyAlignment="1">
      <alignment vertical="top"/>
    </xf>
    <xf numFmtId="1" fontId="4" fillId="0" borderId="1" xfId="0" applyNumberFormat="1" applyFont="1" applyBorder="1" applyAlignment="1">
      <alignment horizontal="center"/>
    </xf>
    <xf numFmtId="12" fontId="4" fillId="0" borderId="1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quotePrefix="1"/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2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5" fillId="0" borderId="4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/>
    </xf>
    <xf numFmtId="0" fontId="4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1" fillId="3" borderId="0" xfId="2" applyFont="1" applyFill="1" applyBorder="1"/>
    <xf numFmtId="0" fontId="11" fillId="3" borderId="0" xfId="2" applyFont="1" applyFill="1"/>
    <xf numFmtId="0" fontId="13" fillId="3" borderId="0" xfId="2" applyFont="1" applyFill="1" applyBorder="1" applyAlignment="1">
      <alignment horizontal="center"/>
    </xf>
    <xf numFmtId="0" fontId="11" fillId="3" borderId="0" xfId="2" applyFont="1" applyFill="1" applyBorder="1" applyAlignment="1">
      <alignment horizontal="center"/>
    </xf>
    <xf numFmtId="0" fontId="12" fillId="3" borderId="0" xfId="2" applyFont="1" applyFill="1" applyBorder="1" applyAlignment="1">
      <alignment horizontal="left"/>
    </xf>
    <xf numFmtId="0" fontId="15" fillId="4" borderId="16" xfId="2" applyFont="1" applyFill="1" applyBorder="1" applyAlignment="1">
      <alignment horizontal="center"/>
    </xf>
    <xf numFmtId="0" fontId="15" fillId="5" borderId="17" xfId="2" applyFont="1" applyFill="1" applyBorder="1" applyAlignment="1">
      <alignment horizontal="center"/>
    </xf>
    <xf numFmtId="0" fontId="15" fillId="5" borderId="15" xfId="2" applyFont="1" applyFill="1" applyBorder="1" applyAlignment="1">
      <alignment horizontal="center"/>
    </xf>
    <xf numFmtId="0" fontId="11" fillId="3" borderId="0" xfId="2" applyFont="1" applyFill="1" applyAlignment="1">
      <alignment horizontal="center"/>
    </xf>
    <xf numFmtId="0" fontId="15" fillId="4" borderId="21" xfId="2" applyFont="1" applyFill="1" applyBorder="1" applyAlignment="1">
      <alignment horizontal="center"/>
    </xf>
    <xf numFmtId="0" fontId="15" fillId="5" borderId="21" xfId="2" applyFont="1" applyFill="1" applyBorder="1" applyAlignment="1">
      <alignment horizontal="center"/>
    </xf>
    <xf numFmtId="0" fontId="15" fillId="5" borderId="22" xfId="2" applyFont="1" applyFill="1" applyBorder="1" applyAlignment="1">
      <alignment horizontal="center"/>
    </xf>
    <xf numFmtId="0" fontId="15" fillId="4" borderId="27" xfId="2" applyFont="1" applyFill="1" applyBorder="1" applyAlignment="1">
      <alignment horizontal="center"/>
    </xf>
    <xf numFmtId="0" fontId="15" fillId="5" borderId="27" xfId="2" applyFont="1" applyFill="1" applyBorder="1" applyAlignment="1">
      <alignment horizontal="center"/>
    </xf>
    <xf numFmtId="0" fontId="15" fillId="5" borderId="28" xfId="2" applyFont="1" applyFill="1" applyBorder="1" applyAlignment="1">
      <alignment horizontal="center"/>
    </xf>
    <xf numFmtId="0" fontId="15" fillId="5" borderId="29" xfId="2" applyFont="1" applyFill="1" applyBorder="1" applyAlignment="1">
      <alignment horizontal="center"/>
    </xf>
    <xf numFmtId="0" fontId="15" fillId="5" borderId="34" xfId="2" applyFont="1" applyFill="1" applyBorder="1" applyAlignment="1">
      <alignment horizontal="center"/>
    </xf>
    <xf numFmtId="0" fontId="11" fillId="3" borderId="0" xfId="2" applyFont="1" applyFill="1" applyBorder="1" applyAlignment="1"/>
    <xf numFmtId="0" fontId="15" fillId="5" borderId="39" xfId="2" applyFont="1" applyFill="1" applyBorder="1" applyAlignment="1">
      <alignment horizontal="center"/>
    </xf>
    <xf numFmtId="41" fontId="11" fillId="3" borderId="0" xfId="2" applyNumberFormat="1" applyFont="1" applyFill="1"/>
    <xf numFmtId="0" fontId="19" fillId="3" borderId="0" xfId="2" applyFont="1" applyFill="1" applyBorder="1" applyAlignment="1"/>
    <xf numFmtId="0" fontId="16" fillId="0" borderId="1" xfId="2" applyFont="1" applyFill="1" applyBorder="1" applyAlignment="1"/>
    <xf numFmtId="0" fontId="11" fillId="3" borderId="0" xfId="2" quotePrefix="1" applyFont="1" applyFill="1" applyBorder="1" applyAlignment="1"/>
    <xf numFmtId="0" fontId="16" fillId="6" borderId="1" xfId="2" applyFont="1" applyFill="1" applyBorder="1" applyAlignment="1"/>
    <xf numFmtId="0" fontId="15" fillId="3" borderId="0" xfId="2" applyFont="1" applyFill="1" applyBorder="1" applyAlignment="1"/>
    <xf numFmtId="41" fontId="15" fillId="3" borderId="0" xfId="3" applyFont="1" applyFill="1" applyBorder="1" applyAlignment="1">
      <alignment horizontal="center"/>
    </xf>
    <xf numFmtId="0" fontId="16" fillId="7" borderId="1" xfId="2" applyFont="1" applyFill="1" applyBorder="1" applyAlignment="1"/>
    <xf numFmtId="0" fontId="16" fillId="8" borderId="1" xfId="2" applyFont="1" applyFill="1" applyBorder="1" applyAlignment="1"/>
    <xf numFmtId="0" fontId="16" fillId="9" borderId="1" xfId="2" applyFont="1" applyFill="1" applyBorder="1" applyAlignment="1"/>
    <xf numFmtId="0" fontId="16" fillId="10" borderId="1" xfId="2" applyFont="1" applyFill="1" applyBorder="1" applyAlignment="1"/>
    <xf numFmtId="0" fontId="11" fillId="3" borderId="0" xfId="2" quotePrefix="1" applyFont="1" applyFill="1" applyBorder="1"/>
    <xf numFmtId="0" fontId="22" fillId="3" borderId="0" xfId="2" applyFont="1" applyFill="1" applyBorder="1" applyAlignment="1"/>
    <xf numFmtId="0" fontId="9" fillId="8" borderId="46" xfId="4" applyFont="1" applyFill="1" applyBorder="1" applyAlignment="1">
      <alignment horizontal="center" vertical="center" wrapText="1"/>
    </xf>
    <xf numFmtId="0" fontId="8" fillId="0" borderId="12" xfId="4" applyBorder="1" applyAlignment="1">
      <alignment horizontal="center" vertical="center" wrapText="1"/>
    </xf>
    <xf numFmtId="166" fontId="0" fillId="0" borderId="47" xfId="5" applyNumberFormat="1" applyFont="1" applyBorder="1" applyAlignment="1">
      <alignment vertical="center"/>
    </xf>
    <xf numFmtId="0" fontId="8" fillId="0" borderId="48" xfId="4" applyBorder="1" applyAlignment="1">
      <alignment horizontal="center" vertical="center" wrapText="1"/>
    </xf>
    <xf numFmtId="0" fontId="8" fillId="0" borderId="49" xfId="4" applyBorder="1" applyAlignment="1">
      <alignment horizontal="center" vertical="center" wrapText="1"/>
    </xf>
    <xf numFmtId="166" fontId="0" fillId="0" borderId="49" xfId="5" applyNumberFormat="1" applyFont="1" applyBorder="1" applyAlignment="1">
      <alignment horizontal="center" vertical="center" wrapText="1"/>
    </xf>
    <xf numFmtId="0" fontId="0" fillId="0" borderId="48" xfId="4" applyFont="1" applyBorder="1" applyAlignment="1">
      <alignment horizontal="center" vertical="center" wrapText="1"/>
    </xf>
    <xf numFmtId="0" fontId="24" fillId="0" borderId="0" xfId="0" applyFont="1"/>
    <xf numFmtId="0" fontId="24" fillId="0" borderId="0" xfId="0" applyFont="1" applyAlignment="1">
      <alignment vertical="top"/>
    </xf>
    <xf numFmtId="165" fontId="24" fillId="0" borderId="0" xfId="0" applyNumberFormat="1" applyFont="1" applyAlignment="1">
      <alignment vertical="top"/>
    </xf>
    <xf numFmtId="0" fontId="24" fillId="0" borderId="0" xfId="0" applyFont="1" applyAlignment="1">
      <alignment horizontal="center"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25" fillId="0" borderId="1" xfId="0" applyFont="1" applyBorder="1"/>
    <xf numFmtId="0" fontId="25" fillId="2" borderId="1" xfId="0" applyFont="1" applyFill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165" fontId="24" fillId="0" borderId="1" xfId="0" applyNumberFormat="1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165" fontId="24" fillId="0" borderId="2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165" fontId="24" fillId="0" borderId="0" xfId="0" applyNumberFormat="1" applyFont="1" applyBorder="1" applyAlignment="1">
      <alignment horizontal="center"/>
    </xf>
    <xf numFmtId="164" fontId="23" fillId="0" borderId="1" xfId="0" applyNumberFormat="1" applyFont="1" applyBorder="1" applyAlignment="1">
      <alignment horizontal="center"/>
    </xf>
    <xf numFmtId="164" fontId="24" fillId="0" borderId="1" xfId="0" applyNumberFormat="1" applyFont="1" applyBorder="1" applyAlignment="1">
      <alignment horizontal="center"/>
    </xf>
    <xf numFmtId="0" fontId="24" fillId="0" borderId="0" xfId="0" applyFont="1" applyBorder="1"/>
    <xf numFmtId="165" fontId="24" fillId="0" borderId="0" xfId="0" applyNumberFormat="1" applyFont="1" applyBorder="1"/>
    <xf numFmtId="165" fontId="24" fillId="0" borderId="0" xfId="0" applyNumberFormat="1" applyFont="1"/>
    <xf numFmtId="165" fontId="23" fillId="11" borderId="1" xfId="0" applyNumberFormat="1" applyFont="1" applyFill="1" applyBorder="1" applyAlignment="1">
      <alignment horizontal="center"/>
    </xf>
    <xf numFmtId="0" fontId="23" fillId="11" borderId="1" xfId="0" applyFont="1" applyFill="1" applyBorder="1" applyAlignment="1">
      <alignment horizontal="center"/>
    </xf>
    <xf numFmtId="0" fontId="23" fillId="11" borderId="2" xfId="0" applyFont="1" applyFill="1" applyBorder="1" applyAlignment="1">
      <alignment horizontal="center"/>
    </xf>
    <xf numFmtId="165" fontId="23" fillId="11" borderId="2" xfId="0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165" fontId="23" fillId="2" borderId="1" xfId="0" applyNumberFormat="1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left"/>
    </xf>
    <xf numFmtId="0" fontId="24" fillId="0" borderId="0" xfId="0" applyFont="1" applyFill="1" applyBorder="1"/>
    <xf numFmtId="0" fontId="27" fillId="0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/>
    </xf>
    <xf numFmtId="164" fontId="24" fillId="0" borderId="0" xfId="0" applyNumberFormat="1" applyFont="1"/>
    <xf numFmtId="164" fontId="24" fillId="0" borderId="0" xfId="0" applyNumberFormat="1" applyFont="1" applyFill="1" applyBorder="1"/>
    <xf numFmtId="164" fontId="24" fillId="0" borderId="0" xfId="0" applyNumberFormat="1" applyFont="1" applyAlignment="1">
      <alignment horizontal="center" vertical="center" wrapText="1"/>
    </xf>
    <xf numFmtId="0" fontId="15" fillId="3" borderId="0" xfId="2" quotePrefix="1" applyFont="1" applyFill="1" applyBorder="1" applyAlignment="1">
      <alignment horizontal="left"/>
    </xf>
    <xf numFmtId="0" fontId="15" fillId="5" borderId="0" xfId="2" applyFont="1" applyFill="1" applyBorder="1" applyAlignment="1">
      <alignment horizontal="center"/>
    </xf>
    <xf numFmtId="0" fontId="15" fillId="5" borderId="20" xfId="2" applyFont="1" applyFill="1" applyBorder="1" applyAlignment="1">
      <alignment horizontal="center"/>
    </xf>
    <xf numFmtId="0" fontId="15" fillId="5" borderId="24" xfId="2" applyFont="1" applyFill="1" applyBorder="1" applyAlignment="1">
      <alignment horizontal="center"/>
    </xf>
    <xf numFmtId="0" fontId="15" fillId="5" borderId="13" xfId="2" applyFont="1" applyFill="1" applyBorder="1" applyAlignment="1">
      <alignment horizontal="center"/>
    </xf>
    <xf numFmtId="0" fontId="15" fillId="5" borderId="18" xfId="2" applyFont="1" applyFill="1" applyBorder="1" applyAlignment="1">
      <alignment horizontal="center"/>
    </xf>
    <xf numFmtId="0" fontId="15" fillId="5" borderId="23" xfId="2" applyFont="1" applyFill="1" applyBorder="1" applyAlignment="1">
      <alignment horizontal="center"/>
    </xf>
    <xf numFmtId="0" fontId="15" fillId="5" borderId="37" xfId="2" applyFont="1" applyFill="1" applyBorder="1" applyAlignment="1">
      <alignment horizontal="center"/>
    </xf>
    <xf numFmtId="0" fontId="15" fillId="5" borderId="38" xfId="2" applyFont="1" applyFill="1" applyBorder="1" applyAlignment="1">
      <alignment horizontal="center"/>
    </xf>
    <xf numFmtId="0" fontId="15" fillId="5" borderId="33" xfId="2" applyFont="1" applyFill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 wrapText="1"/>
    </xf>
    <xf numFmtId="0" fontId="0" fillId="0" borderId="0" xfId="0" applyFont="1"/>
    <xf numFmtId="166" fontId="0" fillId="0" borderId="0" xfId="6" applyNumberFormat="1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left" vertical="center"/>
    </xf>
    <xf numFmtId="0" fontId="0" fillId="0" borderId="0" xfId="0" applyFont="1" applyAlignment="1">
      <alignment horizontal="left"/>
    </xf>
    <xf numFmtId="166" fontId="0" fillId="0" borderId="0" xfId="6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57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6" fontId="0" fillId="0" borderId="0" xfId="6" applyNumberFormat="1" applyFont="1" applyAlignment="1">
      <alignment wrapText="1"/>
    </xf>
    <xf numFmtId="0" fontId="0" fillId="0" borderId="59" xfId="0" applyFont="1" applyBorder="1" applyAlignment="1">
      <alignment horizontal="center" vertical="center"/>
    </xf>
    <xf numFmtId="0" fontId="0" fillId="0" borderId="59" xfId="0" applyFont="1" applyBorder="1"/>
    <xf numFmtId="0" fontId="0" fillId="13" borderId="60" xfId="0" applyFont="1" applyFill="1" applyBorder="1"/>
    <xf numFmtId="0" fontId="0" fillId="3" borderId="60" xfId="0" applyFont="1" applyFill="1" applyBorder="1"/>
    <xf numFmtId="0" fontId="0" fillId="0" borderId="60" xfId="0" applyFont="1" applyBorder="1"/>
    <xf numFmtId="0" fontId="0" fillId="3" borderId="60" xfId="0" applyFont="1" applyFill="1" applyBorder="1" applyAlignment="1">
      <alignment horizontal="left" vertical="center" wrapText="1"/>
    </xf>
    <xf numFmtId="0" fontId="0" fillId="3" borderId="61" xfId="0" applyFont="1" applyFill="1" applyBorder="1" applyAlignment="1">
      <alignment horizontal="center" vertical="center"/>
    </xf>
    <xf numFmtId="166" fontId="0" fillId="3" borderId="59" xfId="6" applyNumberFormat="1" applyFont="1" applyFill="1" applyBorder="1" applyAlignment="1">
      <alignment horizontal="center"/>
    </xf>
    <xf numFmtId="167" fontId="0" fillId="3" borderId="59" xfId="6" applyNumberFormat="1" applyFont="1" applyFill="1" applyBorder="1" applyAlignment="1">
      <alignment horizontal="center"/>
    </xf>
    <xf numFmtId="166" fontId="0" fillId="3" borderId="62" xfId="6" applyNumberFormat="1" applyFont="1" applyFill="1" applyBorder="1" applyAlignment="1">
      <alignment horizontal="center"/>
    </xf>
    <xf numFmtId="166" fontId="0" fillId="3" borderId="63" xfId="6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/>
    <xf numFmtId="0" fontId="0" fillId="13" borderId="64" xfId="0" applyFont="1" applyFill="1" applyBorder="1"/>
    <xf numFmtId="0" fontId="0" fillId="0" borderId="64" xfId="0" applyFont="1" applyBorder="1"/>
    <xf numFmtId="0" fontId="0" fillId="3" borderId="64" xfId="0" applyFont="1" applyFill="1" applyBorder="1" applyAlignment="1">
      <alignment horizontal="left" wrapText="1"/>
    </xf>
    <xf numFmtId="0" fontId="0" fillId="3" borderId="65" xfId="0" applyFont="1" applyFill="1" applyBorder="1" applyAlignment="1">
      <alignment horizontal="center" vertical="center"/>
    </xf>
    <xf numFmtId="166" fontId="0" fillId="3" borderId="6" xfId="6" applyNumberFormat="1" applyFont="1" applyFill="1" applyBorder="1" applyAlignment="1">
      <alignment horizontal="center"/>
    </xf>
    <xf numFmtId="167" fontId="0" fillId="3" borderId="6" xfId="6" applyNumberFormat="1" applyFont="1" applyFill="1" applyBorder="1" applyAlignment="1">
      <alignment horizontal="center"/>
    </xf>
    <xf numFmtId="166" fontId="0" fillId="3" borderId="66" xfId="6" applyNumberFormat="1" applyFont="1" applyFill="1" applyBorder="1" applyAlignment="1">
      <alignment horizontal="center"/>
    </xf>
    <xf numFmtId="166" fontId="0" fillId="3" borderId="67" xfId="6" applyNumberFormat="1" applyFont="1" applyFill="1" applyBorder="1" applyAlignment="1">
      <alignment horizontal="center"/>
    </xf>
    <xf numFmtId="0" fontId="0" fillId="0" borderId="7" xfId="0" applyFont="1" applyBorder="1"/>
    <xf numFmtId="0" fontId="0" fillId="3" borderId="68" xfId="0" applyFont="1" applyFill="1" applyBorder="1"/>
    <xf numFmtId="0" fontId="0" fillId="2" borderId="68" xfId="0" applyFont="1" applyFill="1" applyBorder="1"/>
    <xf numFmtId="0" fontId="0" fillId="0" borderId="68" xfId="0" applyFont="1" applyBorder="1"/>
    <xf numFmtId="0" fontId="0" fillId="3" borderId="68" xfId="0" applyFont="1" applyFill="1" applyBorder="1" applyAlignment="1">
      <alignment horizontal="left" wrapText="1"/>
    </xf>
    <xf numFmtId="0" fontId="0" fillId="3" borderId="69" xfId="0" applyFont="1" applyFill="1" applyBorder="1" applyAlignment="1">
      <alignment horizontal="center" vertical="center"/>
    </xf>
    <xf numFmtId="166" fontId="0" fillId="3" borderId="7" xfId="6" applyNumberFormat="1" applyFont="1" applyFill="1" applyBorder="1" applyAlignment="1">
      <alignment horizontal="center"/>
    </xf>
    <xf numFmtId="167" fontId="0" fillId="3" borderId="7" xfId="6" applyNumberFormat="1" applyFont="1" applyFill="1" applyBorder="1" applyAlignment="1">
      <alignment horizontal="center"/>
    </xf>
    <xf numFmtId="166" fontId="0" fillId="3" borderId="70" xfId="6" applyNumberFormat="1" applyFont="1" applyFill="1" applyBorder="1" applyAlignment="1">
      <alignment horizontal="center"/>
    </xf>
    <xf numFmtId="166" fontId="0" fillId="3" borderId="71" xfId="6" applyNumberFormat="1" applyFont="1" applyFill="1" applyBorder="1" applyAlignment="1">
      <alignment horizontal="center"/>
    </xf>
    <xf numFmtId="0" fontId="0" fillId="0" borderId="72" xfId="0" applyFont="1" applyBorder="1" applyAlignment="1">
      <alignment horizontal="center" vertical="center"/>
    </xf>
    <xf numFmtId="0" fontId="0" fillId="0" borderId="72" xfId="0" applyFont="1" applyBorder="1"/>
    <xf numFmtId="0" fontId="0" fillId="0" borderId="73" xfId="0" applyFont="1" applyBorder="1"/>
    <xf numFmtId="0" fontId="0" fillId="3" borderId="73" xfId="0" applyFont="1" applyFill="1" applyBorder="1" applyAlignment="1">
      <alignment vertical="center"/>
    </xf>
    <xf numFmtId="0" fontId="0" fillId="3" borderId="74" xfId="0" applyFont="1" applyFill="1" applyBorder="1" applyAlignment="1">
      <alignment vertical="center" wrapText="1"/>
    </xf>
    <xf numFmtId="166" fontId="0" fillId="3" borderId="72" xfId="6" applyNumberFormat="1" applyFont="1" applyFill="1" applyBorder="1" applyAlignment="1">
      <alignment vertical="center" wrapText="1"/>
    </xf>
    <xf numFmtId="167" fontId="0" fillId="3" borderId="72" xfId="6" applyNumberFormat="1" applyFont="1" applyFill="1" applyBorder="1" applyAlignment="1">
      <alignment vertical="center" wrapText="1"/>
    </xf>
    <xf numFmtId="166" fontId="0" fillId="3" borderId="75" xfId="6" applyNumberFormat="1" applyFont="1" applyFill="1" applyBorder="1" applyAlignment="1">
      <alignment vertical="center" wrapText="1"/>
    </xf>
    <xf numFmtId="166" fontId="0" fillId="3" borderId="76" xfId="6" applyNumberFormat="1" applyFont="1" applyFill="1" applyBorder="1" applyAlignment="1">
      <alignment horizontal="center"/>
    </xf>
    <xf numFmtId="0" fontId="1" fillId="12" borderId="56" xfId="0" applyFont="1" applyFill="1" applyBorder="1" applyAlignment="1"/>
    <xf numFmtId="166" fontId="1" fillId="12" borderId="1" xfId="6" applyNumberFormat="1" applyFont="1" applyFill="1" applyBorder="1" applyAlignment="1">
      <alignment horizontal="center"/>
    </xf>
    <xf numFmtId="166" fontId="1" fillId="12" borderId="57" xfId="6" applyNumberFormat="1" applyFont="1" applyFill="1" applyBorder="1" applyAlignment="1">
      <alignment horizontal="center"/>
    </xf>
    <xf numFmtId="166" fontId="1" fillId="12" borderId="56" xfId="6" applyNumberFormat="1" applyFont="1" applyFill="1" applyBorder="1" applyAlignment="1">
      <alignment horizontal="center" vertical="center"/>
    </xf>
    <xf numFmtId="166" fontId="1" fillId="12" borderId="4" xfId="6" applyNumberFormat="1" applyFont="1" applyFill="1" applyBorder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0" fillId="0" borderId="0" xfId="0" applyFont="1" applyFill="1"/>
    <xf numFmtId="166" fontId="0" fillId="0" borderId="0" xfId="6" applyNumberFormat="1" applyFont="1" applyFill="1"/>
    <xf numFmtId="0" fontId="26" fillId="0" borderId="2" xfId="0" applyNumberFormat="1" applyFont="1" applyFill="1" applyBorder="1" applyAlignment="1" applyProtection="1">
      <alignment horizontal="left"/>
    </xf>
    <xf numFmtId="0" fontId="26" fillId="0" borderId="3" xfId="0" applyNumberFormat="1" applyFont="1" applyFill="1" applyBorder="1" applyAlignment="1" applyProtection="1">
      <alignment horizontal="left"/>
    </xf>
    <xf numFmtId="0" fontId="26" fillId="0" borderId="4" xfId="0" applyNumberFormat="1" applyFont="1" applyFill="1" applyBorder="1" applyAlignment="1" applyProtection="1">
      <alignment horizontal="left"/>
    </xf>
    <xf numFmtId="0" fontId="24" fillId="0" borderId="0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4" fillId="0" borderId="2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23" fillId="11" borderId="2" xfId="0" applyFont="1" applyFill="1" applyBorder="1" applyAlignment="1">
      <alignment horizontal="center"/>
    </xf>
    <xf numFmtId="0" fontId="23" fillId="11" borderId="3" xfId="0" applyFont="1" applyFill="1" applyBorder="1" applyAlignment="1">
      <alignment horizontal="center"/>
    </xf>
    <xf numFmtId="0" fontId="23" fillId="11" borderId="4" xfId="0" applyFont="1" applyFill="1" applyBorder="1" applyAlignment="1">
      <alignment horizontal="center"/>
    </xf>
    <xf numFmtId="0" fontId="23" fillId="11" borderId="2" xfId="0" applyFont="1" applyFill="1" applyBorder="1" applyAlignment="1">
      <alignment horizontal="left"/>
    </xf>
    <xf numFmtId="0" fontId="23" fillId="11" borderId="3" xfId="0" applyFont="1" applyFill="1" applyBorder="1" applyAlignment="1">
      <alignment horizontal="left"/>
    </xf>
    <xf numFmtId="0" fontId="23" fillId="11" borderId="4" xfId="0" applyFont="1" applyFill="1" applyBorder="1" applyAlignment="1">
      <alignment horizontal="left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3" fillId="11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23" fillId="11" borderId="50" xfId="0" applyFont="1" applyFill="1" applyBorder="1" applyAlignment="1">
      <alignment horizontal="center"/>
    </xf>
    <xf numFmtId="0" fontId="23" fillId="11" borderId="11" xfId="0" applyFont="1" applyFill="1" applyBorder="1" applyAlignment="1">
      <alignment horizontal="center"/>
    </xf>
    <xf numFmtId="0" fontId="23" fillId="11" borderId="49" xfId="0" applyFont="1" applyFill="1" applyBorder="1" applyAlignment="1">
      <alignment horizontal="center"/>
    </xf>
    <xf numFmtId="0" fontId="23" fillId="11" borderId="50" xfId="0" applyFont="1" applyFill="1" applyBorder="1" applyAlignment="1">
      <alignment horizontal="left"/>
    </xf>
    <xf numFmtId="0" fontId="23" fillId="11" borderId="11" xfId="0" applyFont="1" applyFill="1" applyBorder="1" applyAlignment="1">
      <alignment horizontal="left"/>
    </xf>
    <xf numFmtId="0" fontId="23" fillId="11" borderId="49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3" fillId="2" borderId="51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5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top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12" borderId="55" xfId="0" applyFont="1" applyFill="1" applyBorder="1" applyAlignment="1">
      <alignment horizontal="center" vertical="center" wrapText="1"/>
    </xf>
    <xf numFmtId="0" fontId="1" fillId="12" borderId="5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5" fillId="4" borderId="18" xfId="2" applyFont="1" applyFill="1" applyBorder="1" applyAlignment="1">
      <alignment horizontal="center"/>
    </xf>
    <xf numFmtId="0" fontId="15" fillId="4" borderId="0" xfId="2" applyFont="1" applyFill="1" applyBorder="1" applyAlignment="1">
      <alignment horizontal="center"/>
    </xf>
    <xf numFmtId="0" fontId="15" fillId="4" borderId="19" xfId="2" applyFont="1" applyFill="1" applyBorder="1" applyAlignment="1">
      <alignment horizontal="center"/>
    </xf>
    <xf numFmtId="0" fontId="15" fillId="4" borderId="20" xfId="2" applyFont="1" applyFill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14" fillId="4" borderId="13" xfId="2" applyFont="1" applyFill="1" applyBorder="1" applyAlignment="1">
      <alignment horizontal="center"/>
    </xf>
    <xf numFmtId="0" fontId="14" fillId="4" borderId="14" xfId="2" applyFont="1" applyFill="1" applyBorder="1" applyAlignment="1">
      <alignment horizontal="center"/>
    </xf>
    <xf numFmtId="0" fontId="14" fillId="4" borderId="15" xfId="2" applyFont="1" applyFill="1" applyBorder="1" applyAlignment="1">
      <alignment horizontal="center"/>
    </xf>
    <xf numFmtId="0" fontId="15" fillId="4" borderId="13" xfId="2" applyFont="1" applyFill="1" applyBorder="1" applyAlignment="1">
      <alignment horizontal="center"/>
    </xf>
    <xf numFmtId="0" fontId="15" fillId="4" borderId="15" xfId="2" applyFont="1" applyFill="1" applyBorder="1" applyAlignment="1">
      <alignment horizontal="center"/>
    </xf>
    <xf numFmtId="0" fontId="15" fillId="4" borderId="23" xfId="2" applyFont="1" applyFill="1" applyBorder="1" applyAlignment="1">
      <alignment horizontal="center"/>
    </xf>
    <xf numFmtId="0" fontId="15" fillId="4" borderId="24" xfId="2" applyFont="1" applyFill="1" applyBorder="1" applyAlignment="1">
      <alignment horizontal="center"/>
    </xf>
    <xf numFmtId="0" fontId="15" fillId="4" borderId="25" xfId="2" applyFont="1" applyFill="1" applyBorder="1" applyAlignment="1">
      <alignment horizontal="center"/>
    </xf>
    <xf numFmtId="0" fontId="15" fillId="4" borderId="26" xfId="2" applyFont="1" applyFill="1" applyBorder="1" applyAlignment="1">
      <alignment horizontal="center"/>
    </xf>
    <xf numFmtId="0" fontId="15" fillId="4" borderId="30" xfId="2" applyFont="1" applyFill="1" applyBorder="1" applyAlignment="1">
      <alignment horizontal="center"/>
    </xf>
    <xf numFmtId="0" fontId="15" fillId="4" borderId="31" xfId="2" applyFont="1" applyFill="1" applyBorder="1" applyAlignment="1">
      <alignment horizontal="center"/>
    </xf>
    <xf numFmtId="0" fontId="15" fillId="4" borderId="32" xfId="2" applyFont="1" applyFill="1" applyBorder="1" applyAlignment="1">
      <alignment horizontal="center"/>
    </xf>
    <xf numFmtId="0" fontId="15" fillId="4" borderId="33" xfId="2" applyFont="1" applyFill="1" applyBorder="1" applyAlignment="1">
      <alignment horizontal="center"/>
    </xf>
    <xf numFmtId="0" fontId="15" fillId="4" borderId="14" xfId="2" applyFont="1" applyFill="1" applyBorder="1" applyAlignment="1">
      <alignment horizontal="center"/>
    </xf>
    <xf numFmtId="0" fontId="15" fillId="5" borderId="18" xfId="2" applyFont="1" applyFill="1" applyBorder="1" applyAlignment="1">
      <alignment horizontal="center"/>
    </xf>
    <xf numFmtId="0" fontId="15" fillId="5" borderId="0" xfId="2" applyFont="1" applyFill="1" applyBorder="1" applyAlignment="1">
      <alignment horizontal="center"/>
    </xf>
    <xf numFmtId="0" fontId="15" fillId="5" borderId="19" xfId="2" applyFont="1" applyFill="1" applyBorder="1" applyAlignment="1">
      <alignment horizontal="center"/>
    </xf>
    <xf numFmtId="0" fontId="15" fillId="5" borderId="20" xfId="2" applyFont="1" applyFill="1" applyBorder="1" applyAlignment="1">
      <alignment horizontal="center"/>
    </xf>
    <xf numFmtId="0" fontId="15" fillId="5" borderId="30" xfId="2" applyFont="1" applyFill="1" applyBorder="1" applyAlignment="1">
      <alignment horizontal="center"/>
    </xf>
    <xf numFmtId="0" fontId="15" fillId="5" borderId="31" xfId="2" applyFont="1" applyFill="1" applyBorder="1" applyAlignment="1">
      <alignment horizontal="center"/>
    </xf>
    <xf numFmtId="0" fontId="15" fillId="5" borderId="32" xfId="2" applyFont="1" applyFill="1" applyBorder="1" applyAlignment="1">
      <alignment horizontal="center"/>
    </xf>
    <xf numFmtId="0" fontId="15" fillId="5" borderId="33" xfId="2" applyFont="1" applyFill="1" applyBorder="1" applyAlignment="1">
      <alignment horizontal="center"/>
    </xf>
    <xf numFmtId="0" fontId="15" fillId="5" borderId="13" xfId="2" applyFont="1" applyFill="1" applyBorder="1" applyAlignment="1">
      <alignment horizontal="center"/>
    </xf>
    <xf numFmtId="0" fontId="15" fillId="5" borderId="14" xfId="2" applyFont="1" applyFill="1" applyBorder="1" applyAlignment="1">
      <alignment horizontal="center"/>
    </xf>
    <xf numFmtId="0" fontId="15" fillId="5" borderId="35" xfId="2" applyFont="1" applyFill="1" applyBorder="1" applyAlignment="1">
      <alignment horizontal="center"/>
    </xf>
    <xf numFmtId="0" fontId="15" fillId="5" borderId="36" xfId="2" applyFont="1" applyFill="1" applyBorder="1" applyAlignment="1">
      <alignment horizontal="center"/>
    </xf>
    <xf numFmtId="0" fontId="15" fillId="5" borderId="23" xfId="2" applyFont="1" applyFill="1" applyBorder="1" applyAlignment="1">
      <alignment horizontal="center"/>
    </xf>
    <xf numFmtId="0" fontId="15" fillId="5" borderId="24" xfId="2" applyFont="1" applyFill="1" applyBorder="1" applyAlignment="1">
      <alignment horizontal="center"/>
    </xf>
    <xf numFmtId="0" fontId="15" fillId="5" borderId="25" xfId="2" applyFont="1" applyFill="1" applyBorder="1" applyAlignment="1">
      <alignment horizontal="center"/>
    </xf>
    <xf numFmtId="0" fontId="15" fillId="5" borderId="26" xfId="2" applyFont="1" applyFill="1" applyBorder="1" applyAlignment="1">
      <alignment horizontal="center"/>
    </xf>
    <xf numFmtId="0" fontId="15" fillId="5" borderId="37" xfId="2" applyFont="1" applyFill="1" applyBorder="1" applyAlignment="1">
      <alignment horizontal="center"/>
    </xf>
    <xf numFmtId="0" fontId="15" fillId="5" borderId="38" xfId="2" applyFont="1" applyFill="1" applyBorder="1" applyAlignment="1">
      <alignment horizontal="center"/>
    </xf>
    <xf numFmtId="0" fontId="15" fillId="3" borderId="0" xfId="2" quotePrefix="1" applyFont="1" applyFill="1" applyBorder="1" applyAlignment="1">
      <alignment horizontal="left"/>
    </xf>
    <xf numFmtId="0" fontId="21" fillId="3" borderId="0" xfId="2" quotePrefix="1" applyFont="1" applyFill="1" applyBorder="1" applyAlignment="1">
      <alignment horizontal="left"/>
    </xf>
    <xf numFmtId="0" fontId="18" fillId="3" borderId="0" xfId="2" quotePrefix="1" applyFont="1" applyFill="1" applyBorder="1" applyAlignment="1">
      <alignment horizontal="left"/>
    </xf>
    <xf numFmtId="0" fontId="20" fillId="0" borderId="30" xfId="2" applyFont="1" applyFill="1" applyBorder="1" applyAlignment="1">
      <alignment horizontal="center"/>
    </xf>
    <xf numFmtId="0" fontId="20" fillId="0" borderId="31" xfId="2" applyFont="1" applyFill="1" applyBorder="1" applyAlignment="1">
      <alignment horizontal="center"/>
    </xf>
    <xf numFmtId="0" fontId="20" fillId="0" borderId="40" xfId="2" applyFont="1" applyFill="1" applyBorder="1" applyAlignment="1">
      <alignment horizontal="center"/>
    </xf>
    <xf numFmtId="0" fontId="9" fillId="8" borderId="41" xfId="4" applyFont="1" applyFill="1" applyBorder="1" applyAlignment="1">
      <alignment horizontal="center" vertical="center" wrapText="1"/>
    </xf>
    <xf numFmtId="0" fontId="9" fillId="8" borderId="45" xfId="4" applyFont="1" applyFill="1" applyBorder="1" applyAlignment="1">
      <alignment horizontal="center" vertical="center" wrapText="1"/>
    </xf>
    <xf numFmtId="0" fontId="9" fillId="8" borderId="42" xfId="4" applyFont="1" applyFill="1" applyBorder="1" applyAlignment="1">
      <alignment horizontal="center" vertical="center" wrapText="1"/>
    </xf>
    <xf numFmtId="0" fontId="9" fillId="8" borderId="43" xfId="4" applyFont="1" applyFill="1" applyBorder="1" applyAlignment="1">
      <alignment horizontal="center" vertical="center" wrapText="1"/>
    </xf>
    <xf numFmtId="0" fontId="9" fillId="8" borderId="44" xfId="4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5" fillId="3" borderId="0" xfId="2" applyFont="1" applyFill="1" applyBorder="1" applyAlignment="1">
      <alignment horizontal="center"/>
    </xf>
    <xf numFmtId="0" fontId="15" fillId="3" borderId="0" xfId="2" applyFont="1" applyFill="1" applyBorder="1"/>
    <xf numFmtId="0" fontId="16" fillId="3" borderId="0" xfId="2" applyFont="1" applyFill="1" applyBorder="1" applyAlignment="1">
      <alignment horizontal="center"/>
    </xf>
    <xf numFmtId="0" fontId="15" fillId="3" borderId="0" xfId="2" applyFont="1" applyFill="1"/>
    <xf numFmtId="0" fontId="16" fillId="3" borderId="0" xfId="2" applyFont="1" applyFill="1" applyBorder="1" applyAlignment="1"/>
    <xf numFmtId="0" fontId="15" fillId="3" borderId="0" xfId="2" applyNumberFormat="1" applyFont="1" applyFill="1" applyBorder="1" applyAlignment="1">
      <alignment horizontal="left"/>
    </xf>
    <xf numFmtId="0" fontId="15" fillId="3" borderId="0" xfId="2" applyFont="1" applyFill="1" applyBorder="1" applyAlignment="1">
      <alignment vertical="center"/>
    </xf>
    <xf numFmtId="0" fontId="15" fillId="3" borderId="0" xfId="3" applyNumberFormat="1" applyFont="1" applyFill="1" applyBorder="1" applyAlignment="1">
      <alignment horizontal="left" vertical="center" shrinkToFit="1"/>
    </xf>
    <xf numFmtId="0" fontId="15" fillId="3" borderId="0" xfId="3" applyNumberFormat="1" applyFont="1" applyFill="1" applyBorder="1" applyAlignment="1">
      <alignment horizontal="left"/>
    </xf>
    <xf numFmtId="41" fontId="15" fillId="3" borderId="0" xfId="3" applyFont="1" applyFill="1" applyBorder="1"/>
    <xf numFmtId="0" fontId="16" fillId="3" borderId="5" xfId="2" applyFont="1" applyFill="1" applyBorder="1" applyAlignment="1"/>
    <xf numFmtId="0" fontId="10" fillId="3" borderId="0" xfId="2" applyFont="1" applyFill="1" applyBorder="1" applyAlignment="1"/>
    <xf numFmtId="0" fontId="17" fillId="3" borderId="0" xfId="2" applyFont="1" applyFill="1" applyBorder="1" applyAlignment="1"/>
    <xf numFmtId="0" fontId="16" fillId="3" borderId="1" xfId="2" applyFont="1" applyFill="1" applyBorder="1" applyAlignment="1"/>
  </cellXfs>
  <cellStyles count="7">
    <cellStyle name="Comma" xfId="6" builtinId="3"/>
    <cellStyle name="Comma [0] 3" xfId="3"/>
    <cellStyle name="Comma 4 2" xfId="5"/>
    <cellStyle name="Normal" xfId="0" builtinId="0"/>
    <cellStyle name="Normal 4 3" xfId="4"/>
    <cellStyle name="Normal_Nama-Nama Security-Revisi" xfId="1"/>
    <cellStyle name="Normal_Peta Rencana  Replanting 2015-2016 KNU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</xdr:colOff>
      <xdr:row>5</xdr:row>
      <xdr:rowOff>526597</xdr:rowOff>
    </xdr:from>
    <xdr:to>
      <xdr:col>15</xdr:col>
      <xdr:colOff>260270</xdr:colOff>
      <xdr:row>6</xdr:row>
      <xdr:rowOff>149679</xdr:rowOff>
    </xdr:to>
    <xdr:sp macro="" textlink="">
      <xdr:nvSpPr>
        <xdr:cNvPr id="2" name="Rectangle 8"/>
        <xdr:cNvSpPr>
          <a:spLocks noChangeArrowheads="1"/>
        </xdr:cNvSpPr>
      </xdr:nvSpPr>
      <xdr:spPr bwMode="auto">
        <a:xfrm>
          <a:off x="1714715" y="1517197"/>
          <a:ext cx="3148035" cy="24030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t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AREAL MASYARAKAT</a:t>
          </a:r>
        </a:p>
      </xdr:txBody>
    </xdr:sp>
    <xdr:clientData/>
  </xdr:twoCellAnchor>
  <xdr:twoCellAnchor>
    <xdr:from>
      <xdr:col>12</xdr:col>
      <xdr:colOff>423182</xdr:colOff>
      <xdr:row>8</xdr:row>
      <xdr:rowOff>145676</xdr:rowOff>
    </xdr:from>
    <xdr:to>
      <xdr:col>14</xdr:col>
      <xdr:colOff>194582</xdr:colOff>
      <xdr:row>9</xdr:row>
      <xdr:rowOff>186064</xdr:rowOff>
    </xdr:to>
    <xdr:sp macro="" textlink="">
      <xdr:nvSpPr>
        <xdr:cNvPr id="3" name="WordArt 12"/>
        <xdr:cNvSpPr>
          <a:spLocks noChangeArrowheads="1" noChangeShapeType="1" noTextEdit="1"/>
        </xdr:cNvSpPr>
      </xdr:nvSpPr>
      <xdr:spPr bwMode="auto">
        <a:xfrm>
          <a:off x="3562622" y="2157356"/>
          <a:ext cx="746760" cy="238508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id-ID" sz="3600" kern="10" spc="0">
              <a:ln w="12700">
                <a:solidFill>
                  <a:srgbClr val="3333CC"/>
                </a:solidFill>
                <a:round/>
                <a:headEnd/>
                <a:tailEnd/>
              </a:ln>
              <a:solidFill>
                <a:schemeClr val="bg1"/>
              </a:solidFill>
              <a:effectLst>
                <a:outerShdw dist="45791" dir="2021404" algn="ctr" rotWithShape="0">
                  <a:srgbClr val="9999FF"/>
                </a:outerShdw>
              </a:effectLst>
              <a:latin typeface="Arial Black"/>
            </a:rPr>
            <a:t>AFD I</a:t>
          </a:r>
        </a:p>
      </xdr:txBody>
    </xdr:sp>
    <xdr:clientData/>
  </xdr:twoCellAnchor>
  <xdr:twoCellAnchor>
    <xdr:from>
      <xdr:col>12</xdr:col>
      <xdr:colOff>104775</xdr:colOff>
      <xdr:row>20</xdr:row>
      <xdr:rowOff>168089</xdr:rowOff>
    </xdr:from>
    <xdr:to>
      <xdr:col>13</xdr:col>
      <xdr:colOff>361950</xdr:colOff>
      <xdr:row>22</xdr:row>
      <xdr:rowOff>40018</xdr:rowOff>
    </xdr:to>
    <xdr:sp macro="" textlink="">
      <xdr:nvSpPr>
        <xdr:cNvPr id="4" name="WordArt 13"/>
        <xdr:cNvSpPr>
          <a:spLocks noChangeArrowheads="1" noChangeShapeType="1" noTextEdit="1"/>
        </xdr:cNvSpPr>
      </xdr:nvSpPr>
      <xdr:spPr bwMode="auto">
        <a:xfrm>
          <a:off x="3244215" y="4557209"/>
          <a:ext cx="744855" cy="26816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id-ID" sz="3600" kern="10" spc="0">
              <a:ln w="12700">
                <a:solidFill>
                  <a:srgbClr val="3333CC"/>
                </a:solidFill>
                <a:round/>
                <a:headEnd/>
                <a:tailEnd/>
              </a:ln>
              <a:solidFill>
                <a:schemeClr val="bg1"/>
              </a:solidFill>
              <a:effectLst>
                <a:outerShdw dist="45791" dir="2021404" algn="ctr" rotWithShape="0">
                  <a:srgbClr val="9999FF"/>
                </a:outerShdw>
              </a:effectLst>
              <a:latin typeface="Arial Black"/>
            </a:rPr>
            <a:t>AFD III</a:t>
          </a:r>
        </a:p>
      </xdr:txBody>
    </xdr:sp>
    <xdr:clientData/>
  </xdr:twoCellAnchor>
  <xdr:twoCellAnchor>
    <xdr:from>
      <xdr:col>22</xdr:col>
      <xdr:colOff>34019</xdr:colOff>
      <xdr:row>20</xdr:row>
      <xdr:rowOff>156883</xdr:rowOff>
    </xdr:from>
    <xdr:to>
      <xdr:col>23</xdr:col>
      <xdr:colOff>291194</xdr:colOff>
      <xdr:row>21</xdr:row>
      <xdr:rowOff>186419</xdr:rowOff>
    </xdr:to>
    <xdr:sp macro="" textlink="">
      <xdr:nvSpPr>
        <xdr:cNvPr id="5" name="WordArt 14"/>
        <xdr:cNvSpPr>
          <a:spLocks noChangeArrowheads="1" noChangeShapeType="1" noTextEdit="1"/>
        </xdr:cNvSpPr>
      </xdr:nvSpPr>
      <xdr:spPr bwMode="auto">
        <a:xfrm>
          <a:off x="8050259" y="4546003"/>
          <a:ext cx="744855" cy="227656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id-ID" sz="3600" kern="10" spc="0">
              <a:ln w="12700">
                <a:solidFill>
                  <a:srgbClr val="3333CC"/>
                </a:solidFill>
                <a:round/>
                <a:headEnd/>
                <a:tailEnd/>
              </a:ln>
              <a:solidFill>
                <a:srgbClr val="FFFF00"/>
              </a:solidFill>
              <a:effectLst>
                <a:outerShdw dist="45791" dir="2021404" algn="ctr" rotWithShape="0">
                  <a:srgbClr val="9999FF"/>
                </a:outerShdw>
              </a:effectLst>
              <a:latin typeface="Arial Black"/>
            </a:rPr>
            <a:t>AFD II</a:t>
          </a:r>
        </a:p>
      </xdr:txBody>
    </xdr:sp>
    <xdr:clientData/>
  </xdr:twoCellAnchor>
  <xdr:twoCellAnchor>
    <xdr:from>
      <xdr:col>11</xdr:col>
      <xdr:colOff>205468</xdr:colOff>
      <xdr:row>28</xdr:row>
      <xdr:rowOff>123264</xdr:rowOff>
    </xdr:from>
    <xdr:to>
      <xdr:col>12</xdr:col>
      <xdr:colOff>462643</xdr:colOff>
      <xdr:row>30</xdr:row>
      <xdr:rowOff>5443</xdr:rowOff>
    </xdr:to>
    <xdr:sp macro="" textlink="">
      <xdr:nvSpPr>
        <xdr:cNvPr id="6" name="WordArt 15"/>
        <xdr:cNvSpPr>
          <a:spLocks noChangeArrowheads="1" noChangeShapeType="1" noTextEdit="1"/>
        </xdr:cNvSpPr>
      </xdr:nvSpPr>
      <xdr:spPr bwMode="auto">
        <a:xfrm>
          <a:off x="2857228" y="6097344"/>
          <a:ext cx="744855" cy="27841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id-ID" sz="3600" kern="10" spc="0">
              <a:ln w="12700">
                <a:solidFill>
                  <a:srgbClr val="FF0000"/>
                </a:solidFill>
                <a:round/>
                <a:headEnd/>
                <a:tailEnd/>
              </a:ln>
              <a:solidFill>
                <a:schemeClr val="bg1"/>
              </a:solidFill>
              <a:effectLst>
                <a:outerShdw dist="45791" dir="2021404" algn="ctr" rotWithShape="0">
                  <a:srgbClr val="9999FF"/>
                </a:outerShdw>
              </a:effectLst>
              <a:latin typeface="Arial Black"/>
            </a:rPr>
            <a:t>AFD IV</a:t>
          </a:r>
        </a:p>
      </xdr:txBody>
    </xdr:sp>
    <xdr:clientData/>
  </xdr:twoCellAnchor>
  <xdr:twoCellAnchor>
    <xdr:from>
      <xdr:col>15</xdr:col>
      <xdr:colOff>466725</xdr:colOff>
      <xdr:row>15</xdr:row>
      <xdr:rowOff>6163</xdr:rowOff>
    </xdr:from>
    <xdr:to>
      <xdr:col>25</xdr:col>
      <xdr:colOff>457200</xdr:colOff>
      <xdr:row>15</xdr:row>
      <xdr:rowOff>6163</xdr:rowOff>
    </xdr:to>
    <xdr:sp macro="" textlink="">
      <xdr:nvSpPr>
        <xdr:cNvPr id="7" name="Line 8"/>
        <xdr:cNvSpPr>
          <a:spLocks noChangeShapeType="1"/>
        </xdr:cNvSpPr>
      </xdr:nvSpPr>
      <xdr:spPr bwMode="auto">
        <a:xfrm flipH="1" flipV="1">
          <a:off x="5069205" y="3404683"/>
          <a:ext cx="4867275" cy="0"/>
        </a:xfrm>
        <a:prstGeom prst="line">
          <a:avLst/>
        </a:prstGeom>
        <a:noFill/>
        <a:ln w="571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27</xdr:row>
      <xdr:rowOff>0</xdr:rowOff>
    </xdr:from>
    <xdr:to>
      <xdr:col>26</xdr:col>
      <xdr:colOff>38100</xdr:colOff>
      <xdr:row>27</xdr:row>
      <xdr:rowOff>0</xdr:rowOff>
    </xdr:to>
    <xdr:sp macro="" textlink="">
      <xdr:nvSpPr>
        <xdr:cNvPr id="8" name="Line 8"/>
        <xdr:cNvSpPr>
          <a:spLocks noChangeShapeType="1"/>
        </xdr:cNvSpPr>
      </xdr:nvSpPr>
      <xdr:spPr bwMode="auto">
        <a:xfrm flipH="1" flipV="1">
          <a:off x="459105" y="5775960"/>
          <a:ext cx="9545955" cy="0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19050</xdr:colOff>
      <xdr:row>7</xdr:row>
      <xdr:rowOff>9525</xdr:rowOff>
    </xdr:from>
    <xdr:to>
      <xdr:col>20</xdr:col>
      <xdr:colOff>38100</xdr:colOff>
      <xdr:row>7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H="1" flipV="1">
          <a:off x="468630" y="1823085"/>
          <a:ext cx="6610350" cy="0"/>
        </a:xfrm>
        <a:prstGeom prst="line">
          <a:avLst/>
        </a:prstGeom>
        <a:noFill/>
        <a:ln w="571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</xdr:colOff>
      <xdr:row>7</xdr:row>
      <xdr:rowOff>9525</xdr:rowOff>
    </xdr:from>
    <xdr:to>
      <xdr:col>20</xdr:col>
      <xdr:colOff>9525</xdr:colOff>
      <xdr:row>15</xdr:row>
      <xdr:rowOff>38100</xdr:rowOff>
    </xdr:to>
    <xdr:sp macro="" textlink="">
      <xdr:nvSpPr>
        <xdr:cNvPr id="10" name="Line 8"/>
        <xdr:cNvSpPr>
          <a:spLocks noChangeShapeType="1"/>
        </xdr:cNvSpPr>
      </xdr:nvSpPr>
      <xdr:spPr bwMode="auto">
        <a:xfrm>
          <a:off x="7050405" y="1823085"/>
          <a:ext cx="0" cy="1613535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6</xdr:row>
      <xdr:rowOff>200025</xdr:rowOff>
    </xdr:from>
    <xdr:to>
      <xdr:col>3</xdr:col>
      <xdr:colOff>133350</xdr:colOff>
      <xdr:row>39</xdr:row>
      <xdr:rowOff>19050</xdr:rowOff>
    </xdr:to>
    <xdr:sp macro="" textlink="">
      <xdr:nvSpPr>
        <xdr:cNvPr id="11" name="Line 8"/>
        <xdr:cNvSpPr>
          <a:spLocks noChangeShapeType="1"/>
        </xdr:cNvSpPr>
      </xdr:nvSpPr>
      <xdr:spPr bwMode="auto">
        <a:xfrm>
          <a:off x="438150" y="1807845"/>
          <a:ext cx="0" cy="6364605"/>
        </a:xfrm>
        <a:prstGeom prst="line">
          <a:avLst/>
        </a:prstGeom>
        <a:noFill/>
        <a:ln w="5715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27</xdr:row>
      <xdr:rowOff>0</xdr:rowOff>
    </xdr:from>
    <xdr:to>
      <xdr:col>17</xdr:col>
      <xdr:colOff>0</xdr:colOff>
      <xdr:row>39</xdr:row>
      <xdr:rowOff>28575</xdr:rowOff>
    </xdr:to>
    <xdr:sp macro="" textlink="">
      <xdr:nvSpPr>
        <xdr:cNvPr id="12" name="Line 8"/>
        <xdr:cNvSpPr>
          <a:spLocks noChangeShapeType="1"/>
        </xdr:cNvSpPr>
      </xdr:nvSpPr>
      <xdr:spPr bwMode="auto">
        <a:xfrm>
          <a:off x="5577840" y="5775960"/>
          <a:ext cx="0" cy="2406015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15</xdr:row>
      <xdr:rowOff>28575</xdr:rowOff>
    </xdr:from>
    <xdr:to>
      <xdr:col>16</xdr:col>
      <xdr:colOff>38100</xdr:colOff>
      <xdr:row>15</xdr:row>
      <xdr:rowOff>28575</xdr:rowOff>
    </xdr:to>
    <xdr:sp macro="" textlink="">
      <xdr:nvSpPr>
        <xdr:cNvPr id="13" name="Line 8"/>
        <xdr:cNvSpPr>
          <a:spLocks noChangeShapeType="1"/>
        </xdr:cNvSpPr>
      </xdr:nvSpPr>
      <xdr:spPr bwMode="auto">
        <a:xfrm flipH="1" flipV="1">
          <a:off x="438150" y="3427095"/>
          <a:ext cx="4690110" cy="0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169024</xdr:colOff>
      <xdr:row>40</xdr:row>
      <xdr:rowOff>77561</xdr:rowOff>
    </xdr:from>
    <xdr:to>
      <xdr:col>13</xdr:col>
      <xdr:colOff>386739</xdr:colOff>
      <xdr:row>41</xdr:row>
      <xdr:rowOff>59872</xdr:rowOff>
    </xdr:to>
    <xdr:sp macro="" textlink="">
      <xdr:nvSpPr>
        <xdr:cNvPr id="14" name="Rectangle 3"/>
        <xdr:cNvSpPr>
          <a:spLocks noChangeArrowheads="1"/>
        </xdr:cNvSpPr>
      </xdr:nvSpPr>
      <xdr:spPr bwMode="auto">
        <a:xfrm>
          <a:off x="1472044" y="8436701"/>
          <a:ext cx="2541815" cy="1804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KNC</a:t>
          </a:r>
        </a:p>
      </xdr:txBody>
    </xdr:sp>
    <xdr:clientData/>
  </xdr:twoCellAnchor>
  <xdr:twoCellAnchor>
    <xdr:from>
      <xdr:col>1</xdr:col>
      <xdr:colOff>174171</xdr:colOff>
      <xdr:row>7</xdr:row>
      <xdr:rowOff>21771</xdr:rowOff>
    </xdr:from>
    <xdr:to>
      <xdr:col>4</xdr:col>
      <xdr:colOff>103187</xdr:colOff>
      <xdr:row>9</xdr:row>
      <xdr:rowOff>182562</xdr:rowOff>
    </xdr:to>
    <xdr:sp macro="" textlink="">
      <xdr:nvSpPr>
        <xdr:cNvPr id="15" name="Line 6"/>
        <xdr:cNvSpPr>
          <a:spLocks noChangeShapeType="1"/>
        </xdr:cNvSpPr>
      </xdr:nvSpPr>
      <xdr:spPr bwMode="auto">
        <a:xfrm flipH="1" flipV="1">
          <a:off x="174171" y="1835331"/>
          <a:ext cx="378596" cy="55703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1</xdr:col>
      <xdr:colOff>47922</xdr:colOff>
      <xdr:row>6</xdr:row>
      <xdr:rowOff>22452</xdr:rowOff>
    </xdr:from>
    <xdr:to>
      <xdr:col>5</xdr:col>
      <xdr:colOff>111715</xdr:colOff>
      <xdr:row>7</xdr:row>
      <xdr:rowOff>7936</xdr:rowOff>
    </xdr:to>
    <xdr:sp macro="" textlink="">
      <xdr:nvSpPr>
        <xdr:cNvPr id="16" name="Text Box 7"/>
        <xdr:cNvSpPr txBox="1">
          <a:spLocks noChangeArrowheads="1"/>
        </xdr:cNvSpPr>
      </xdr:nvSpPr>
      <xdr:spPr bwMode="auto">
        <a:xfrm>
          <a:off x="47922" y="1630272"/>
          <a:ext cx="848653" cy="191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32004" rIns="0" bIns="0" anchor="t" upright="1"/>
        <a:lstStyle/>
        <a:p>
          <a:pPr algn="l" rtl="1">
            <a:defRPr sz="1000"/>
          </a:pPr>
          <a:r>
            <a:rPr lang="en-US" sz="900" b="1" i="0" strike="noStrike">
              <a:solidFill>
                <a:srgbClr val="000000"/>
              </a:solidFill>
              <a:latin typeface="Arial Narrow"/>
            </a:rPr>
            <a:t>POMPA</a:t>
          </a:r>
          <a:r>
            <a:rPr lang="en-US" sz="900" b="1" i="0" strike="noStrike" baseline="0">
              <a:solidFill>
                <a:srgbClr val="000000"/>
              </a:solidFill>
              <a:latin typeface="Arial Narrow"/>
            </a:rPr>
            <a:t> BANJIR</a:t>
          </a:r>
          <a:endParaRPr lang="en-US" sz="900" b="1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3</xdr:col>
      <xdr:colOff>59118</xdr:colOff>
      <xdr:row>5</xdr:row>
      <xdr:rowOff>209551</xdr:rowOff>
    </xdr:from>
    <xdr:to>
      <xdr:col>9</xdr:col>
      <xdr:colOff>110216</xdr:colOff>
      <xdr:row>5</xdr:row>
      <xdr:rowOff>421822</xdr:rowOff>
    </xdr:to>
    <xdr:sp macro="" textlink="">
      <xdr:nvSpPr>
        <xdr:cNvPr id="17" name="Rectangle 9"/>
        <xdr:cNvSpPr>
          <a:spLocks noChangeArrowheads="1"/>
        </xdr:cNvSpPr>
      </xdr:nvSpPr>
      <xdr:spPr bwMode="auto">
        <a:xfrm>
          <a:off x="363918" y="1200151"/>
          <a:ext cx="1460798" cy="21227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Tangkahan Manggis</a:t>
          </a:r>
        </a:p>
      </xdr:txBody>
    </xdr:sp>
    <xdr:clientData/>
  </xdr:twoCellAnchor>
  <xdr:twoCellAnchor>
    <xdr:from>
      <xdr:col>9</xdr:col>
      <xdr:colOff>339587</xdr:colOff>
      <xdr:row>5</xdr:row>
      <xdr:rowOff>209551</xdr:rowOff>
    </xdr:from>
    <xdr:to>
      <xdr:col>12</xdr:col>
      <xdr:colOff>390686</xdr:colOff>
      <xdr:row>5</xdr:row>
      <xdr:rowOff>421822</xdr:rowOff>
    </xdr:to>
    <xdr:sp macro="" textlink="">
      <xdr:nvSpPr>
        <xdr:cNvPr id="18" name="Rectangle 10"/>
        <xdr:cNvSpPr>
          <a:spLocks noChangeArrowheads="1"/>
        </xdr:cNvSpPr>
      </xdr:nvSpPr>
      <xdr:spPr bwMode="auto">
        <a:xfrm>
          <a:off x="2054087" y="1200151"/>
          <a:ext cx="1476039" cy="21227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Tangkahan Lateung</a:t>
          </a:r>
        </a:p>
      </xdr:txBody>
    </xdr:sp>
    <xdr:clientData/>
  </xdr:twoCellAnchor>
  <xdr:twoCellAnchor>
    <xdr:from>
      <xdr:col>13</xdr:col>
      <xdr:colOff>163979</xdr:colOff>
      <xdr:row>5</xdr:row>
      <xdr:rowOff>220757</xdr:rowOff>
    </xdr:from>
    <xdr:to>
      <xdr:col>15</xdr:col>
      <xdr:colOff>23233</xdr:colOff>
      <xdr:row>5</xdr:row>
      <xdr:rowOff>470646</xdr:rowOff>
    </xdr:to>
    <xdr:sp macro="" textlink="">
      <xdr:nvSpPr>
        <xdr:cNvPr id="19" name="Rectangle 11"/>
        <xdr:cNvSpPr>
          <a:spLocks noChangeArrowheads="1"/>
        </xdr:cNvSpPr>
      </xdr:nvSpPr>
      <xdr:spPr bwMode="auto">
        <a:xfrm>
          <a:off x="3791099" y="1211357"/>
          <a:ext cx="834614" cy="24988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Kp.Putat </a:t>
          </a:r>
        </a:p>
      </xdr:txBody>
    </xdr:sp>
    <xdr:clientData/>
  </xdr:twoCellAnchor>
  <xdr:twoCellAnchor>
    <xdr:from>
      <xdr:col>21</xdr:col>
      <xdr:colOff>78536</xdr:colOff>
      <xdr:row>7</xdr:row>
      <xdr:rowOff>65314</xdr:rowOff>
    </xdr:from>
    <xdr:to>
      <xdr:col>23</xdr:col>
      <xdr:colOff>235323</xdr:colOff>
      <xdr:row>11</xdr:row>
      <xdr:rowOff>24493</xdr:rowOff>
    </xdr:to>
    <xdr:sp macro="" textlink="">
      <xdr:nvSpPr>
        <xdr:cNvPr id="20" name="Rectangle 12"/>
        <xdr:cNvSpPr>
          <a:spLocks noChangeArrowheads="1"/>
        </xdr:cNvSpPr>
      </xdr:nvSpPr>
      <xdr:spPr bwMode="auto">
        <a:xfrm>
          <a:off x="7607096" y="1878874"/>
          <a:ext cx="1132147" cy="7516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Kp.Selat Besar</a:t>
          </a:r>
        </a:p>
      </xdr:txBody>
    </xdr:sp>
    <xdr:clientData/>
  </xdr:twoCellAnchor>
  <xdr:oneCellAnchor>
    <xdr:from>
      <xdr:col>21</xdr:col>
      <xdr:colOff>173981</xdr:colOff>
      <xdr:row>11</xdr:row>
      <xdr:rowOff>110218</xdr:rowOff>
    </xdr:from>
    <xdr:ext cx="971676" cy="179473"/>
    <xdr:sp macro="" textlink="">
      <xdr:nvSpPr>
        <xdr:cNvPr id="21" name="Text Box 17"/>
        <xdr:cNvSpPr txBox="1">
          <a:spLocks noChangeArrowheads="1"/>
        </xdr:cNvSpPr>
      </xdr:nvSpPr>
      <xdr:spPr bwMode="auto">
        <a:xfrm>
          <a:off x="7702541" y="2716258"/>
          <a:ext cx="971676" cy="17947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  <xdr:txBody>
        <a:bodyPr wrap="none" lIns="18288" tIns="32004" rIns="18288" bIns="0" anchor="t" upright="1">
          <a:spAutoFit/>
        </a:bodyPr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POS</a:t>
          </a:r>
          <a:r>
            <a:rPr lang="en-US" sz="1000" b="1" i="0" strike="noStrike" baseline="0">
              <a:solidFill>
                <a:srgbClr val="000000"/>
              </a:solidFill>
              <a:latin typeface="Arial Narrow"/>
            </a:rPr>
            <a:t> PERUMAHAN</a:t>
          </a:r>
          <a:endParaRPr lang="en-US" sz="1000" b="1" i="0" strike="noStrike">
            <a:solidFill>
              <a:srgbClr val="000000"/>
            </a:solidFill>
            <a:latin typeface="Arial Narrow"/>
          </a:endParaRPr>
        </a:p>
      </xdr:txBody>
    </xdr:sp>
    <xdr:clientData/>
  </xdr:oneCellAnchor>
  <xdr:twoCellAnchor>
    <xdr:from>
      <xdr:col>16</xdr:col>
      <xdr:colOff>476249</xdr:colOff>
      <xdr:row>28</xdr:row>
      <xdr:rowOff>149679</xdr:rowOff>
    </xdr:from>
    <xdr:to>
      <xdr:col>18</xdr:col>
      <xdr:colOff>224814</xdr:colOff>
      <xdr:row>30</xdr:row>
      <xdr:rowOff>140154</xdr:rowOff>
    </xdr:to>
    <xdr:sp macro="" textlink="">
      <xdr:nvSpPr>
        <xdr:cNvPr id="22" name="Line 24"/>
        <xdr:cNvSpPr>
          <a:spLocks noChangeShapeType="1"/>
        </xdr:cNvSpPr>
      </xdr:nvSpPr>
      <xdr:spPr bwMode="auto">
        <a:xfrm>
          <a:off x="5566409" y="6123759"/>
          <a:ext cx="723925" cy="38671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18</xdr:col>
      <xdr:colOff>224814</xdr:colOff>
      <xdr:row>30</xdr:row>
      <xdr:rowOff>54429</xdr:rowOff>
    </xdr:from>
    <xdr:ext cx="1303498" cy="194220"/>
    <xdr:sp macro="" textlink="">
      <xdr:nvSpPr>
        <xdr:cNvPr id="23" name="Text Box 25"/>
        <xdr:cNvSpPr txBox="1">
          <a:spLocks noChangeArrowheads="1"/>
        </xdr:cNvSpPr>
      </xdr:nvSpPr>
      <xdr:spPr bwMode="auto">
        <a:xfrm>
          <a:off x="6290334" y="6424749"/>
          <a:ext cx="1303498" cy="194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32004" rIns="18288" bIns="0" anchor="t" upright="1">
          <a:spAutoFit/>
        </a:bodyPr>
        <a:lstStyle/>
        <a:p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/>
            </a:rPr>
            <a:t>Jalan Umum Express II</a:t>
          </a:r>
        </a:p>
      </xdr:txBody>
    </xdr:sp>
    <xdr:clientData/>
  </xdr:oneCellAnchor>
  <xdr:twoCellAnchor>
    <xdr:from>
      <xdr:col>19</xdr:col>
      <xdr:colOff>445248</xdr:colOff>
      <xdr:row>25</xdr:row>
      <xdr:rowOff>122464</xdr:rowOff>
    </xdr:from>
    <xdr:to>
      <xdr:col>21</xdr:col>
      <xdr:colOff>489856</xdr:colOff>
      <xdr:row>33</xdr:row>
      <xdr:rowOff>189139</xdr:rowOff>
    </xdr:to>
    <xdr:sp macro="" textlink="">
      <xdr:nvSpPr>
        <xdr:cNvPr id="24" name="Line 27"/>
        <xdr:cNvSpPr>
          <a:spLocks noChangeShapeType="1"/>
        </xdr:cNvSpPr>
      </xdr:nvSpPr>
      <xdr:spPr bwMode="auto">
        <a:xfrm flipH="1">
          <a:off x="6998448" y="5502184"/>
          <a:ext cx="1019968" cy="16516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18</xdr:col>
      <xdr:colOff>339114</xdr:colOff>
      <xdr:row>34</xdr:row>
      <xdr:rowOff>1441</xdr:rowOff>
    </xdr:from>
    <xdr:ext cx="1271310" cy="194220"/>
    <xdr:sp macro="" textlink="">
      <xdr:nvSpPr>
        <xdr:cNvPr id="25" name="Text Box 28"/>
        <xdr:cNvSpPr txBox="1">
          <a:spLocks noChangeArrowheads="1"/>
        </xdr:cNvSpPr>
      </xdr:nvSpPr>
      <xdr:spPr bwMode="auto">
        <a:xfrm>
          <a:off x="6404634" y="7164241"/>
          <a:ext cx="1271310" cy="194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32004" rIns="18288" bIns="0" anchor="t" upright="1">
          <a:spAutoFit/>
        </a:bodyPr>
        <a:lstStyle/>
        <a:p>
          <a:pPr algn="ctr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/>
            </a:rPr>
            <a:t>Jalan Umum Express I</a:t>
          </a:r>
        </a:p>
      </xdr:txBody>
    </xdr:sp>
    <xdr:clientData/>
  </xdr:oneCellAnchor>
  <xdr:oneCellAnchor>
    <xdr:from>
      <xdr:col>23</xdr:col>
      <xdr:colOff>275841</xdr:colOff>
      <xdr:row>29</xdr:row>
      <xdr:rowOff>149906</xdr:rowOff>
    </xdr:from>
    <xdr:ext cx="1549062" cy="208903"/>
    <xdr:sp macro="" textlink="">
      <xdr:nvSpPr>
        <xdr:cNvPr id="26" name="Text Box 32"/>
        <xdr:cNvSpPr txBox="1">
          <a:spLocks noChangeArrowheads="1"/>
        </xdr:cNvSpPr>
      </xdr:nvSpPr>
      <xdr:spPr bwMode="auto">
        <a:xfrm>
          <a:off x="8779761" y="6322106"/>
          <a:ext cx="1549062" cy="2089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32004" rIns="18288" bIns="0" anchor="t" upright="1">
          <a:spAutoFit/>
        </a:bodyPr>
        <a:lstStyle/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 Narrow"/>
            </a:rPr>
            <a:t>Perumahan KNU M18</a:t>
          </a:r>
        </a:p>
      </xdr:txBody>
    </xdr:sp>
    <xdr:clientData/>
  </xdr:oneCellAnchor>
  <xdr:twoCellAnchor>
    <xdr:from>
      <xdr:col>28</xdr:col>
      <xdr:colOff>103710</xdr:colOff>
      <xdr:row>22</xdr:row>
      <xdr:rowOff>43542</xdr:rowOff>
    </xdr:from>
    <xdr:to>
      <xdr:col>30</xdr:col>
      <xdr:colOff>82195</xdr:colOff>
      <xdr:row>23</xdr:row>
      <xdr:rowOff>68715</xdr:rowOff>
    </xdr:to>
    <xdr:sp macro="" textlink="">
      <xdr:nvSpPr>
        <xdr:cNvPr id="27" name="Rectangle 26"/>
        <xdr:cNvSpPr>
          <a:spLocks noChangeArrowheads="1"/>
        </xdr:cNvSpPr>
      </xdr:nvSpPr>
      <xdr:spPr bwMode="auto">
        <a:xfrm>
          <a:off x="10253550" y="4828902"/>
          <a:ext cx="1350085" cy="2232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Kp. Sei Buluh</a:t>
          </a:r>
        </a:p>
      </xdr:txBody>
    </xdr:sp>
    <xdr:clientData/>
  </xdr:twoCellAnchor>
  <xdr:twoCellAnchor>
    <xdr:from>
      <xdr:col>28</xdr:col>
      <xdr:colOff>122760</xdr:colOff>
      <xdr:row>25</xdr:row>
      <xdr:rowOff>130628</xdr:rowOff>
    </xdr:from>
    <xdr:to>
      <xdr:col>30</xdr:col>
      <xdr:colOff>101245</xdr:colOff>
      <xdr:row>26</xdr:row>
      <xdr:rowOff>157161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10272600" y="5510348"/>
          <a:ext cx="1350085" cy="22465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Kp. Sei Kelapa</a:t>
          </a:r>
        </a:p>
      </xdr:txBody>
    </xdr:sp>
    <xdr:clientData/>
  </xdr:twoCellAnchor>
  <xdr:twoCellAnchor>
    <xdr:from>
      <xdr:col>28</xdr:col>
      <xdr:colOff>103710</xdr:colOff>
      <xdr:row>18</xdr:row>
      <xdr:rowOff>47625</xdr:rowOff>
    </xdr:from>
    <xdr:to>
      <xdr:col>30</xdr:col>
      <xdr:colOff>82195</xdr:colOff>
      <xdr:row>19</xdr:row>
      <xdr:rowOff>72797</xdr:rowOff>
    </xdr:to>
    <xdr:sp macro="" textlink="">
      <xdr:nvSpPr>
        <xdr:cNvPr id="29" name="Rectangle 28"/>
        <xdr:cNvSpPr>
          <a:spLocks noChangeArrowheads="1"/>
        </xdr:cNvSpPr>
      </xdr:nvSpPr>
      <xdr:spPr bwMode="auto">
        <a:xfrm>
          <a:off x="10253550" y="4040505"/>
          <a:ext cx="1350085" cy="22329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Kp. Binjai</a:t>
          </a:r>
        </a:p>
      </xdr:txBody>
    </xdr:sp>
    <xdr:clientData/>
  </xdr:twoCellAnchor>
  <xdr:twoCellAnchor>
    <xdr:from>
      <xdr:col>28</xdr:col>
      <xdr:colOff>113235</xdr:colOff>
      <xdr:row>15</xdr:row>
      <xdr:rowOff>51707</xdr:rowOff>
    </xdr:from>
    <xdr:to>
      <xdr:col>30</xdr:col>
      <xdr:colOff>91720</xdr:colOff>
      <xdr:row>16</xdr:row>
      <xdr:rowOff>78240</xdr:rowOff>
    </xdr:to>
    <xdr:sp macro="" textlink="">
      <xdr:nvSpPr>
        <xdr:cNvPr id="30" name="Rectangle 37"/>
        <xdr:cNvSpPr>
          <a:spLocks noChangeArrowheads="1"/>
        </xdr:cNvSpPr>
      </xdr:nvSpPr>
      <xdr:spPr bwMode="auto">
        <a:xfrm>
          <a:off x="10263075" y="3450227"/>
          <a:ext cx="1350085" cy="22465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Kp. Baru</a:t>
          </a:r>
        </a:p>
      </xdr:txBody>
    </xdr:sp>
    <xdr:clientData/>
  </xdr:twoCellAnchor>
  <xdr:twoCellAnchor>
    <xdr:from>
      <xdr:col>18</xdr:col>
      <xdr:colOff>100989</xdr:colOff>
      <xdr:row>35</xdr:row>
      <xdr:rowOff>78922</xdr:rowOff>
    </xdr:from>
    <xdr:to>
      <xdr:col>21</xdr:col>
      <xdr:colOff>264275</xdr:colOff>
      <xdr:row>39</xdr:row>
      <xdr:rowOff>141515</xdr:rowOff>
    </xdr:to>
    <xdr:sp macro="" textlink="">
      <xdr:nvSpPr>
        <xdr:cNvPr id="31" name="Rectangle 38"/>
        <xdr:cNvSpPr>
          <a:spLocks noChangeArrowheads="1"/>
        </xdr:cNvSpPr>
      </xdr:nvSpPr>
      <xdr:spPr bwMode="auto">
        <a:xfrm>
          <a:off x="6166509" y="7439842"/>
          <a:ext cx="1626326" cy="85507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2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200" b="1" i="0" strike="noStrike">
              <a:solidFill>
                <a:srgbClr val="000000"/>
              </a:solidFill>
              <a:latin typeface="Arial"/>
              <a:cs typeface="Arial"/>
            </a:rPr>
            <a:t>AREAL KNC</a:t>
          </a:r>
        </a:p>
      </xdr:txBody>
    </xdr:sp>
    <xdr:clientData/>
  </xdr:twoCellAnchor>
  <xdr:twoCellAnchor>
    <xdr:from>
      <xdr:col>1</xdr:col>
      <xdr:colOff>80580</xdr:colOff>
      <xdr:row>9</xdr:row>
      <xdr:rowOff>90487</xdr:rowOff>
    </xdr:from>
    <xdr:to>
      <xdr:col>2</xdr:col>
      <xdr:colOff>54429</xdr:colOff>
      <xdr:row>25</xdr:row>
      <xdr:rowOff>29255</xdr:rowOff>
    </xdr:to>
    <xdr:sp macro="" textlink="">
      <xdr:nvSpPr>
        <xdr:cNvPr id="32" name="Rectangle 39"/>
        <xdr:cNvSpPr>
          <a:spLocks noChangeArrowheads="1"/>
        </xdr:cNvSpPr>
      </xdr:nvSpPr>
      <xdr:spPr bwMode="auto">
        <a:xfrm flipH="1">
          <a:off x="80580" y="2300287"/>
          <a:ext cx="171969" cy="310868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AREAL 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MASYARAKAT</a:t>
          </a:r>
        </a:p>
      </xdr:txBody>
    </xdr:sp>
    <xdr:clientData/>
  </xdr:twoCellAnchor>
  <xdr:twoCellAnchor>
    <xdr:from>
      <xdr:col>26</xdr:col>
      <xdr:colOff>55562</xdr:colOff>
      <xdr:row>15</xdr:row>
      <xdr:rowOff>35832</xdr:rowOff>
    </xdr:from>
    <xdr:to>
      <xdr:col>28</xdr:col>
      <xdr:colOff>44973</xdr:colOff>
      <xdr:row>28</xdr:row>
      <xdr:rowOff>28212</xdr:rowOff>
    </xdr:to>
    <xdr:sp macro="" textlink="">
      <xdr:nvSpPr>
        <xdr:cNvPr id="33" name="Rectangle 40"/>
        <xdr:cNvSpPr>
          <a:spLocks noChangeArrowheads="1"/>
        </xdr:cNvSpPr>
      </xdr:nvSpPr>
      <xdr:spPr bwMode="auto">
        <a:xfrm rot="5400000">
          <a:off x="8824698" y="4632176"/>
          <a:ext cx="2567940" cy="17229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R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E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l" rtl="1">
            <a:defRPr sz="1000"/>
          </a:pPr>
          <a:endParaRPr lang="en-US" sz="1050" b="1" i="0" strike="noStrike">
            <a:solidFill>
              <a:srgbClr val="000000"/>
            </a:solidFill>
            <a:latin typeface="Arial Narrow"/>
          </a:endParaRP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L 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MA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S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Y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R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K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l" rtl="1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 Narrow"/>
            </a:rPr>
            <a:t>T</a:t>
          </a:r>
        </a:p>
      </xdr:txBody>
    </xdr:sp>
    <xdr:clientData/>
  </xdr:twoCellAnchor>
  <xdr:twoCellAnchor>
    <xdr:from>
      <xdr:col>20</xdr:col>
      <xdr:colOff>81256</xdr:colOff>
      <xdr:row>4</xdr:row>
      <xdr:rowOff>145678</xdr:rowOff>
    </xdr:from>
    <xdr:to>
      <xdr:col>20</xdr:col>
      <xdr:colOff>313764</xdr:colOff>
      <xdr:row>14</xdr:row>
      <xdr:rowOff>158677</xdr:rowOff>
    </xdr:to>
    <xdr:sp macro="" textlink="">
      <xdr:nvSpPr>
        <xdr:cNvPr id="34" name="Rectangle 41"/>
        <xdr:cNvSpPr>
          <a:spLocks noChangeArrowheads="1"/>
        </xdr:cNvSpPr>
      </xdr:nvSpPr>
      <xdr:spPr bwMode="auto">
        <a:xfrm rot="5400000">
          <a:off x="6027930" y="2032364"/>
          <a:ext cx="2420919" cy="23250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R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E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L </a:t>
          </a:r>
        </a:p>
        <a:p>
          <a:pPr algn="ctr" rtl="1">
            <a:defRPr sz="1000"/>
          </a:pPr>
          <a:endParaRPr lang="en-US" sz="1000" b="1" i="0" strike="noStrike">
            <a:solidFill>
              <a:srgbClr val="000000"/>
            </a:solidFill>
            <a:latin typeface="Arial Narrow"/>
          </a:endParaRP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M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S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Y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R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K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A</a:t>
          </a:r>
        </a:p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T</a:t>
          </a:r>
        </a:p>
      </xdr:txBody>
    </xdr:sp>
    <xdr:clientData/>
  </xdr:twoCellAnchor>
  <xdr:twoCellAnchor>
    <xdr:from>
      <xdr:col>15</xdr:col>
      <xdr:colOff>174627</xdr:colOff>
      <xdr:row>5</xdr:row>
      <xdr:rowOff>224119</xdr:rowOff>
    </xdr:from>
    <xdr:to>
      <xdr:col>17</xdr:col>
      <xdr:colOff>125322</xdr:colOff>
      <xdr:row>5</xdr:row>
      <xdr:rowOff>436390</xdr:rowOff>
    </xdr:to>
    <xdr:sp macro="" textlink="">
      <xdr:nvSpPr>
        <xdr:cNvPr id="35" name="Rectangle 42"/>
        <xdr:cNvSpPr>
          <a:spLocks noChangeArrowheads="1"/>
        </xdr:cNvSpPr>
      </xdr:nvSpPr>
      <xdr:spPr bwMode="auto">
        <a:xfrm>
          <a:off x="4777107" y="1214719"/>
          <a:ext cx="926055" cy="21227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Kp.Lapisan</a:t>
          </a:r>
        </a:p>
      </xdr:txBody>
    </xdr:sp>
    <xdr:clientData/>
  </xdr:twoCellAnchor>
  <xdr:twoCellAnchor>
    <xdr:from>
      <xdr:col>17</xdr:col>
      <xdr:colOff>297814</xdr:colOff>
      <xdr:row>5</xdr:row>
      <xdr:rowOff>224119</xdr:rowOff>
    </xdr:from>
    <xdr:to>
      <xdr:col>19</xdr:col>
      <xdr:colOff>431388</xdr:colOff>
      <xdr:row>5</xdr:row>
      <xdr:rowOff>436390</xdr:rowOff>
    </xdr:to>
    <xdr:sp macro="" textlink="">
      <xdr:nvSpPr>
        <xdr:cNvPr id="36" name="Rectangle 43"/>
        <xdr:cNvSpPr>
          <a:spLocks noChangeArrowheads="1"/>
        </xdr:cNvSpPr>
      </xdr:nvSpPr>
      <xdr:spPr bwMode="auto">
        <a:xfrm>
          <a:off x="5875654" y="1214719"/>
          <a:ext cx="1108934" cy="21227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Kp. Piandang</a:t>
          </a:r>
        </a:p>
      </xdr:txBody>
    </xdr:sp>
    <xdr:clientData/>
  </xdr:twoCellAnchor>
  <xdr:twoCellAnchor>
    <xdr:from>
      <xdr:col>3</xdr:col>
      <xdr:colOff>100010</xdr:colOff>
      <xdr:row>9</xdr:row>
      <xdr:rowOff>55562</xdr:rowOff>
    </xdr:from>
    <xdr:to>
      <xdr:col>4</xdr:col>
      <xdr:colOff>247648</xdr:colOff>
      <xdr:row>11</xdr:row>
      <xdr:rowOff>23813</xdr:rowOff>
    </xdr:to>
    <xdr:grpSp>
      <xdr:nvGrpSpPr>
        <xdr:cNvPr id="37" name="Group 44"/>
        <xdr:cNvGrpSpPr>
          <a:grpSpLocks/>
        </xdr:cNvGrpSpPr>
      </xdr:nvGrpSpPr>
      <xdr:grpSpPr bwMode="auto">
        <a:xfrm>
          <a:off x="404810" y="2303462"/>
          <a:ext cx="287338" cy="374651"/>
          <a:chOff x="1054" y="198"/>
          <a:chExt cx="36" cy="42"/>
        </a:xfrm>
        <a:solidFill>
          <a:srgbClr val="FFFF00"/>
        </a:solidFill>
      </xdr:grpSpPr>
      <xdr:sp macro="" textlink="">
        <xdr:nvSpPr>
          <xdr:cNvPr id="38" name="AutoShape 45"/>
          <xdr:cNvSpPr>
            <a:spLocks noChangeArrowheads="1"/>
          </xdr:cNvSpPr>
        </xdr:nvSpPr>
        <xdr:spPr bwMode="auto">
          <a:xfrm>
            <a:off x="1054" y="198"/>
            <a:ext cx="36" cy="22"/>
          </a:xfrm>
          <a:prstGeom prst="flowChartExtract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  <xdr:sp macro="" textlink="">
        <xdr:nvSpPr>
          <xdr:cNvPr id="39" name="AutoShape 46"/>
          <xdr:cNvSpPr>
            <a:spLocks noChangeArrowheads="1"/>
          </xdr:cNvSpPr>
        </xdr:nvSpPr>
        <xdr:spPr bwMode="auto">
          <a:xfrm>
            <a:off x="1062" y="220"/>
            <a:ext cx="20" cy="20"/>
          </a:xfrm>
          <a:prstGeom prst="flowChartPredefinedProcess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</xdr:grpSp>
    <xdr:clientData/>
  </xdr:twoCellAnchor>
  <xdr:twoCellAnchor>
    <xdr:from>
      <xdr:col>16</xdr:col>
      <xdr:colOff>285750</xdr:colOff>
      <xdr:row>37</xdr:row>
      <xdr:rowOff>108858</xdr:rowOff>
    </xdr:from>
    <xdr:to>
      <xdr:col>18</xdr:col>
      <xdr:colOff>68036</xdr:colOff>
      <xdr:row>42</xdr:row>
      <xdr:rowOff>40822</xdr:rowOff>
    </xdr:to>
    <xdr:sp macro="" textlink="">
      <xdr:nvSpPr>
        <xdr:cNvPr id="40" name="Line 47"/>
        <xdr:cNvSpPr>
          <a:spLocks noChangeShapeType="1"/>
        </xdr:cNvSpPr>
      </xdr:nvSpPr>
      <xdr:spPr bwMode="auto">
        <a:xfrm>
          <a:off x="5375910" y="7866018"/>
          <a:ext cx="757646" cy="930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oneCellAnchor>
    <xdr:from>
      <xdr:col>16</xdr:col>
      <xdr:colOff>446610</xdr:colOff>
      <xdr:row>42</xdr:row>
      <xdr:rowOff>53067</xdr:rowOff>
    </xdr:from>
    <xdr:ext cx="1573444" cy="194220"/>
    <xdr:sp macro="" textlink="">
      <xdr:nvSpPr>
        <xdr:cNvPr id="41" name="Text Box 48"/>
        <xdr:cNvSpPr txBox="1">
          <a:spLocks noChangeArrowheads="1"/>
        </xdr:cNvSpPr>
      </xdr:nvSpPr>
      <xdr:spPr bwMode="auto">
        <a:xfrm>
          <a:off x="5536770" y="8808447"/>
          <a:ext cx="1573444" cy="194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32004" rIns="0" bIns="0" anchor="t" upright="1">
          <a:spAutoFit/>
        </a:bodyPr>
        <a:lstStyle/>
        <a:p>
          <a:pPr algn="l" rtl="1">
            <a:defRPr sz="1000"/>
          </a:pPr>
          <a:r>
            <a:rPr lang="en-US" sz="1100" b="1" i="0" strike="noStrike">
              <a:solidFill>
                <a:srgbClr val="000000"/>
              </a:solidFill>
              <a:latin typeface="Arial Narrow"/>
            </a:rPr>
            <a:t>Perumahan KNC &amp; KANTOR</a:t>
          </a:r>
        </a:p>
      </xdr:txBody>
    </xdr:sp>
    <xdr:clientData/>
  </xdr:oneCellAnchor>
  <xdr:twoCellAnchor>
    <xdr:from>
      <xdr:col>16</xdr:col>
      <xdr:colOff>81939</xdr:colOff>
      <xdr:row>28</xdr:row>
      <xdr:rowOff>100693</xdr:rowOff>
    </xdr:from>
    <xdr:to>
      <xdr:col>16</xdr:col>
      <xdr:colOff>120039</xdr:colOff>
      <xdr:row>29</xdr:row>
      <xdr:rowOff>35378</xdr:rowOff>
    </xdr:to>
    <xdr:grpSp>
      <xdr:nvGrpSpPr>
        <xdr:cNvPr id="42" name="Group 104"/>
        <xdr:cNvGrpSpPr>
          <a:grpSpLocks/>
        </xdr:cNvGrpSpPr>
      </xdr:nvGrpSpPr>
      <xdr:grpSpPr bwMode="auto">
        <a:xfrm>
          <a:off x="5111139" y="6209393"/>
          <a:ext cx="38100" cy="137885"/>
          <a:chOff x="294" y="828"/>
          <a:chExt cx="8" cy="24"/>
        </a:xfrm>
      </xdr:grpSpPr>
      <xdr:sp macro="" textlink="">
        <xdr:nvSpPr>
          <xdr:cNvPr id="43" name="Line 105"/>
          <xdr:cNvSpPr>
            <a:spLocks noChangeShapeType="1"/>
          </xdr:cNvSpPr>
        </xdr:nvSpPr>
        <xdr:spPr bwMode="auto">
          <a:xfrm>
            <a:off x="294" y="832"/>
            <a:ext cx="8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44" name="Line 106"/>
          <xdr:cNvSpPr>
            <a:spLocks noChangeShapeType="1"/>
          </xdr:cNvSpPr>
        </xdr:nvSpPr>
        <xdr:spPr bwMode="auto">
          <a:xfrm>
            <a:off x="294" y="848"/>
            <a:ext cx="8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45" name="Line 107"/>
          <xdr:cNvSpPr>
            <a:spLocks noChangeShapeType="1"/>
          </xdr:cNvSpPr>
        </xdr:nvSpPr>
        <xdr:spPr bwMode="auto">
          <a:xfrm>
            <a:off x="296" y="828"/>
            <a:ext cx="0" cy="24"/>
          </a:xfrm>
          <a:prstGeom prst="line">
            <a:avLst/>
          </a:prstGeom>
          <a:noFill/>
          <a:ln w="12700">
            <a:solidFill>
              <a:srgbClr val="FF0000"/>
            </a:solidFill>
            <a:round/>
            <a:headEnd/>
            <a:tailEnd/>
          </a:ln>
        </xdr:spPr>
      </xdr:sp>
    </xdr:grpSp>
    <xdr:clientData/>
  </xdr:twoCellAnchor>
  <xdr:twoCellAnchor>
    <xdr:from>
      <xdr:col>25</xdr:col>
      <xdr:colOff>307137</xdr:colOff>
      <xdr:row>14</xdr:row>
      <xdr:rowOff>123144</xdr:rowOff>
    </xdr:from>
    <xdr:to>
      <xdr:col>25</xdr:col>
      <xdr:colOff>421437</xdr:colOff>
      <xdr:row>15</xdr:row>
      <xdr:rowOff>2177</xdr:rowOff>
    </xdr:to>
    <xdr:grpSp>
      <xdr:nvGrpSpPr>
        <xdr:cNvPr id="46" name="Group 118"/>
        <xdr:cNvGrpSpPr>
          <a:grpSpLocks/>
        </xdr:cNvGrpSpPr>
      </xdr:nvGrpSpPr>
      <xdr:grpSpPr bwMode="auto">
        <a:xfrm>
          <a:off x="9679737" y="3387044"/>
          <a:ext cx="114300" cy="82233"/>
          <a:chOff x="379" y="785"/>
          <a:chExt cx="31" cy="11"/>
        </a:xfrm>
      </xdr:grpSpPr>
      <xdr:sp macro="" textlink="">
        <xdr:nvSpPr>
          <xdr:cNvPr id="47" name="Line 119"/>
          <xdr:cNvSpPr>
            <a:spLocks noChangeShapeType="1"/>
          </xdr:cNvSpPr>
        </xdr:nvSpPr>
        <xdr:spPr bwMode="auto">
          <a:xfrm>
            <a:off x="407" y="785"/>
            <a:ext cx="0" cy="11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48" name="Line 120"/>
          <xdr:cNvSpPr>
            <a:spLocks noChangeShapeType="1"/>
          </xdr:cNvSpPr>
        </xdr:nvSpPr>
        <xdr:spPr bwMode="auto">
          <a:xfrm>
            <a:off x="382" y="785"/>
            <a:ext cx="0" cy="11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49" name="Line 121"/>
          <xdr:cNvSpPr>
            <a:spLocks noChangeShapeType="1"/>
          </xdr:cNvSpPr>
        </xdr:nvSpPr>
        <xdr:spPr bwMode="auto">
          <a:xfrm>
            <a:off x="379" y="790"/>
            <a:ext cx="31" cy="0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478155</xdr:colOff>
      <xdr:row>10</xdr:row>
      <xdr:rowOff>176893</xdr:rowOff>
    </xdr:from>
    <xdr:to>
      <xdr:col>16</xdr:col>
      <xdr:colOff>478155</xdr:colOff>
      <xdr:row>38</xdr:row>
      <xdr:rowOff>176893</xdr:rowOff>
    </xdr:to>
    <xdr:sp macro="" textlink="">
      <xdr:nvSpPr>
        <xdr:cNvPr id="50" name="Line 23"/>
        <xdr:cNvSpPr>
          <a:spLocks noChangeShapeType="1"/>
        </xdr:cNvSpPr>
      </xdr:nvSpPr>
      <xdr:spPr bwMode="auto">
        <a:xfrm>
          <a:off x="5568315" y="2584813"/>
          <a:ext cx="0" cy="5547360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14</xdr:row>
      <xdr:rowOff>168956</xdr:rowOff>
    </xdr:from>
    <xdr:to>
      <xdr:col>22</xdr:col>
      <xdr:colOff>2268</xdr:colOff>
      <xdr:row>27</xdr:row>
      <xdr:rowOff>54428</xdr:rowOff>
    </xdr:to>
    <xdr:sp macro="" textlink="">
      <xdr:nvSpPr>
        <xdr:cNvPr id="51" name="Line 26"/>
        <xdr:cNvSpPr>
          <a:spLocks noChangeShapeType="1"/>
        </xdr:cNvSpPr>
      </xdr:nvSpPr>
      <xdr:spPr bwMode="auto">
        <a:xfrm flipH="1">
          <a:off x="8016240" y="3369356"/>
          <a:ext cx="2268" cy="2461032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14</xdr:col>
      <xdr:colOff>437829</xdr:colOff>
      <xdr:row>7</xdr:row>
      <xdr:rowOff>149614</xdr:rowOff>
    </xdr:from>
    <xdr:to>
      <xdr:col>15</xdr:col>
      <xdr:colOff>73405</xdr:colOff>
      <xdr:row>8</xdr:row>
      <xdr:rowOff>21027</xdr:rowOff>
    </xdr:to>
    <xdr:grpSp>
      <xdr:nvGrpSpPr>
        <xdr:cNvPr id="52" name="Group 118"/>
        <xdr:cNvGrpSpPr>
          <a:grpSpLocks/>
        </xdr:cNvGrpSpPr>
      </xdr:nvGrpSpPr>
      <xdr:grpSpPr bwMode="auto">
        <a:xfrm>
          <a:off x="4501829" y="1991114"/>
          <a:ext cx="118176" cy="74613"/>
          <a:chOff x="379" y="785"/>
          <a:chExt cx="31" cy="11"/>
        </a:xfrm>
      </xdr:grpSpPr>
      <xdr:sp macro="" textlink="">
        <xdr:nvSpPr>
          <xdr:cNvPr id="53" name="Line 119"/>
          <xdr:cNvSpPr>
            <a:spLocks noChangeShapeType="1"/>
          </xdr:cNvSpPr>
        </xdr:nvSpPr>
        <xdr:spPr bwMode="auto">
          <a:xfrm>
            <a:off x="407" y="785"/>
            <a:ext cx="0" cy="11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54" name="Line 120"/>
          <xdr:cNvSpPr>
            <a:spLocks noChangeShapeType="1"/>
          </xdr:cNvSpPr>
        </xdr:nvSpPr>
        <xdr:spPr bwMode="auto">
          <a:xfrm>
            <a:off x="382" y="785"/>
            <a:ext cx="0" cy="11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</xdr:spPr>
      </xdr:sp>
      <xdr:sp macro="" textlink="">
        <xdr:nvSpPr>
          <xdr:cNvPr id="55" name="Line 121"/>
          <xdr:cNvSpPr>
            <a:spLocks noChangeShapeType="1"/>
          </xdr:cNvSpPr>
        </xdr:nvSpPr>
        <xdr:spPr bwMode="auto">
          <a:xfrm>
            <a:off x="379" y="790"/>
            <a:ext cx="31" cy="0"/>
          </a:xfrm>
          <a:prstGeom prst="line">
            <a:avLst/>
          </a:prstGeom>
          <a:noFill/>
          <a:ln w="19050">
            <a:solidFill>
              <a:srgbClr val="FF0000"/>
            </a:solidFill>
            <a:round/>
            <a:headEnd/>
            <a:tailEnd/>
          </a:ln>
        </xdr:spPr>
      </xdr:sp>
    </xdr:grpSp>
    <xdr:clientData/>
  </xdr:twoCellAnchor>
  <xdr:twoCellAnchor>
    <xdr:from>
      <xdr:col>3</xdr:col>
      <xdr:colOff>136070</xdr:colOff>
      <xdr:row>27</xdr:row>
      <xdr:rowOff>34472</xdr:rowOff>
    </xdr:from>
    <xdr:to>
      <xdr:col>26</xdr:col>
      <xdr:colOff>7619</xdr:colOff>
      <xdr:row>27</xdr:row>
      <xdr:rowOff>45357</xdr:rowOff>
    </xdr:to>
    <xdr:cxnSp macro="">
      <xdr:nvCxnSpPr>
        <xdr:cNvPr id="56" name="Straight Connector 55"/>
        <xdr:cNvCxnSpPr>
          <a:endCxn id="62" idx="1"/>
        </xdr:cNvCxnSpPr>
      </xdr:nvCxnSpPr>
      <xdr:spPr>
        <a:xfrm flipV="1">
          <a:off x="440870" y="5810432"/>
          <a:ext cx="9533709" cy="10885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138791</xdr:colOff>
      <xdr:row>15</xdr:row>
      <xdr:rowOff>16329</xdr:rowOff>
    </xdr:from>
    <xdr:to>
      <xdr:col>20</xdr:col>
      <xdr:colOff>64768</xdr:colOff>
      <xdr:row>15</xdr:row>
      <xdr:rowOff>17917</xdr:rowOff>
    </xdr:to>
    <xdr:cxnSp macro="">
      <xdr:nvCxnSpPr>
        <xdr:cNvPr id="57" name="Straight Connector 56"/>
        <xdr:cNvCxnSpPr/>
      </xdr:nvCxnSpPr>
      <xdr:spPr>
        <a:xfrm>
          <a:off x="443591" y="3414849"/>
          <a:ext cx="6662057" cy="1588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19049</xdr:colOff>
      <xdr:row>7</xdr:row>
      <xdr:rowOff>5443</xdr:rowOff>
    </xdr:from>
    <xdr:to>
      <xdr:col>20</xdr:col>
      <xdr:colOff>19049</xdr:colOff>
      <xdr:row>15</xdr:row>
      <xdr:rowOff>35923</xdr:rowOff>
    </xdr:to>
    <xdr:cxnSp macro="">
      <xdr:nvCxnSpPr>
        <xdr:cNvPr id="58" name="Straight Connector 57"/>
        <xdr:cNvCxnSpPr/>
      </xdr:nvCxnSpPr>
      <xdr:spPr>
        <a:xfrm rot="5400000">
          <a:off x="6252209" y="2626723"/>
          <a:ext cx="1615440" cy="0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95251</xdr:colOff>
      <xdr:row>49</xdr:row>
      <xdr:rowOff>108857</xdr:rowOff>
    </xdr:from>
    <xdr:to>
      <xdr:col>16</xdr:col>
      <xdr:colOff>461011</xdr:colOff>
      <xdr:row>49</xdr:row>
      <xdr:rowOff>108857</xdr:rowOff>
    </xdr:to>
    <xdr:cxnSp macro="">
      <xdr:nvCxnSpPr>
        <xdr:cNvPr id="59" name="Straight Connector 58"/>
        <xdr:cNvCxnSpPr/>
      </xdr:nvCxnSpPr>
      <xdr:spPr>
        <a:xfrm flipV="1">
          <a:off x="5185411" y="10159637"/>
          <a:ext cx="365760" cy="0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449036</xdr:colOff>
      <xdr:row>11</xdr:row>
      <xdr:rowOff>13607</xdr:rowOff>
    </xdr:from>
    <xdr:to>
      <xdr:col>16</xdr:col>
      <xdr:colOff>462643</xdr:colOff>
      <xdr:row>11</xdr:row>
      <xdr:rowOff>15195</xdr:rowOff>
    </xdr:to>
    <xdr:cxnSp macro="">
      <xdr:nvCxnSpPr>
        <xdr:cNvPr id="60" name="Straight Connector 59"/>
        <xdr:cNvCxnSpPr/>
      </xdr:nvCxnSpPr>
      <xdr:spPr>
        <a:xfrm>
          <a:off x="4563836" y="2619647"/>
          <a:ext cx="988967" cy="1588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7002</xdr:colOff>
      <xdr:row>7</xdr:row>
      <xdr:rowOff>3269</xdr:rowOff>
    </xdr:from>
    <xdr:to>
      <xdr:col>15</xdr:col>
      <xdr:colOff>34310</xdr:colOff>
      <xdr:row>11</xdr:row>
      <xdr:rowOff>3493</xdr:rowOff>
    </xdr:to>
    <xdr:cxnSp macro="">
      <xdr:nvCxnSpPr>
        <xdr:cNvPr id="61" name="Straight Connector 60"/>
        <xdr:cNvCxnSpPr/>
      </xdr:nvCxnSpPr>
      <xdr:spPr>
        <a:xfrm rot="16200000" flipH="1">
          <a:off x="4226784" y="2199527"/>
          <a:ext cx="792704" cy="27308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451757</xdr:colOff>
      <xdr:row>15</xdr:row>
      <xdr:rowOff>75293</xdr:rowOff>
    </xdr:from>
    <xdr:to>
      <xdr:col>26</xdr:col>
      <xdr:colOff>7619</xdr:colOff>
      <xdr:row>27</xdr:row>
      <xdr:rowOff>34472</xdr:rowOff>
    </xdr:to>
    <xdr:sp macro="" textlink="">
      <xdr:nvSpPr>
        <xdr:cNvPr id="62" name="Line 26"/>
        <xdr:cNvSpPr>
          <a:spLocks noChangeShapeType="1"/>
        </xdr:cNvSpPr>
      </xdr:nvSpPr>
      <xdr:spPr bwMode="auto">
        <a:xfrm>
          <a:off x="9931037" y="3473813"/>
          <a:ext cx="43542" cy="2336619"/>
        </a:xfrm>
        <a:prstGeom prst="line">
          <a:avLst/>
        </a:prstGeom>
        <a:noFill/>
        <a:ln w="762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3</xdr:col>
      <xdr:colOff>120287</xdr:colOff>
      <xdr:row>15</xdr:row>
      <xdr:rowOff>2722</xdr:rowOff>
    </xdr:from>
    <xdr:to>
      <xdr:col>3</xdr:col>
      <xdr:colOff>120287</xdr:colOff>
      <xdr:row>39</xdr:row>
      <xdr:rowOff>13608</xdr:rowOff>
    </xdr:to>
    <xdr:sp macro="" textlink="">
      <xdr:nvSpPr>
        <xdr:cNvPr id="63" name="Line 26"/>
        <xdr:cNvSpPr>
          <a:spLocks noChangeShapeType="1"/>
        </xdr:cNvSpPr>
      </xdr:nvSpPr>
      <xdr:spPr bwMode="auto">
        <a:xfrm flipH="1">
          <a:off x="425087" y="3401242"/>
          <a:ext cx="0" cy="4765766"/>
        </a:xfrm>
        <a:prstGeom prst="line">
          <a:avLst/>
        </a:prstGeom>
        <a:noFill/>
        <a:ln w="381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4</xdr:col>
      <xdr:colOff>263074</xdr:colOff>
      <xdr:row>7</xdr:row>
      <xdr:rowOff>50057</xdr:rowOff>
    </xdr:from>
    <xdr:to>
      <xdr:col>4</xdr:col>
      <xdr:colOff>266919</xdr:colOff>
      <xdr:row>14</xdr:row>
      <xdr:rowOff>144010</xdr:rowOff>
    </xdr:to>
    <xdr:cxnSp macro="">
      <xdr:nvCxnSpPr>
        <xdr:cNvPr id="64" name="Straight Connector 63"/>
        <xdr:cNvCxnSpPr/>
      </xdr:nvCxnSpPr>
      <xdr:spPr>
        <a:xfrm flipH="1">
          <a:off x="712654" y="1863617"/>
          <a:ext cx="3845" cy="148079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138791</xdr:colOff>
      <xdr:row>18</xdr:row>
      <xdr:rowOff>188740</xdr:rowOff>
    </xdr:from>
    <xdr:to>
      <xdr:col>26</xdr:col>
      <xdr:colOff>10340</xdr:colOff>
      <xdr:row>19</xdr:row>
      <xdr:rowOff>9125</xdr:rowOff>
    </xdr:to>
    <xdr:cxnSp macro="">
      <xdr:nvCxnSpPr>
        <xdr:cNvPr id="65" name="Straight Connector 64"/>
        <xdr:cNvCxnSpPr/>
      </xdr:nvCxnSpPr>
      <xdr:spPr>
        <a:xfrm flipV="1">
          <a:off x="443591" y="4181620"/>
          <a:ext cx="9533709" cy="18505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141512</xdr:colOff>
      <xdr:row>23</xdr:row>
      <xdr:rowOff>8164</xdr:rowOff>
    </xdr:from>
    <xdr:to>
      <xdr:col>26</xdr:col>
      <xdr:colOff>13061</xdr:colOff>
      <xdr:row>23</xdr:row>
      <xdr:rowOff>19049</xdr:rowOff>
    </xdr:to>
    <xdr:cxnSp macro="">
      <xdr:nvCxnSpPr>
        <xdr:cNvPr id="66" name="Straight Connector 65"/>
        <xdr:cNvCxnSpPr/>
      </xdr:nvCxnSpPr>
      <xdr:spPr>
        <a:xfrm flipV="1">
          <a:off x="446312" y="4991644"/>
          <a:ext cx="9533709" cy="10885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117019</xdr:colOff>
      <xdr:row>31</xdr:row>
      <xdr:rowOff>27214</xdr:rowOff>
    </xdr:from>
    <xdr:to>
      <xdr:col>17</xdr:col>
      <xdr:colOff>13607</xdr:colOff>
      <xdr:row>31</xdr:row>
      <xdr:rowOff>35378</xdr:rowOff>
    </xdr:to>
    <xdr:cxnSp macro="">
      <xdr:nvCxnSpPr>
        <xdr:cNvPr id="67" name="Straight Connector 66"/>
        <xdr:cNvCxnSpPr/>
      </xdr:nvCxnSpPr>
      <xdr:spPr>
        <a:xfrm flipV="1">
          <a:off x="421819" y="6595654"/>
          <a:ext cx="5169628" cy="8164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119740</xdr:colOff>
      <xdr:row>35</xdr:row>
      <xdr:rowOff>25454</xdr:rowOff>
    </xdr:from>
    <xdr:to>
      <xdr:col>17</xdr:col>
      <xdr:colOff>16328</xdr:colOff>
      <xdr:row>35</xdr:row>
      <xdr:rowOff>33618</xdr:rowOff>
    </xdr:to>
    <xdr:cxnSp macro="">
      <xdr:nvCxnSpPr>
        <xdr:cNvPr id="68" name="Straight Connector 67"/>
        <xdr:cNvCxnSpPr/>
      </xdr:nvCxnSpPr>
      <xdr:spPr>
        <a:xfrm flipV="1">
          <a:off x="424540" y="7386374"/>
          <a:ext cx="5169628" cy="8164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140150</xdr:colOff>
      <xdr:row>39</xdr:row>
      <xdr:rowOff>1282</xdr:rowOff>
    </xdr:from>
    <xdr:to>
      <xdr:col>17</xdr:col>
      <xdr:colOff>46263</xdr:colOff>
      <xdr:row>39</xdr:row>
      <xdr:rowOff>9446</xdr:rowOff>
    </xdr:to>
    <xdr:cxnSp macro="">
      <xdr:nvCxnSpPr>
        <xdr:cNvPr id="69" name="Straight Connector 68"/>
        <xdr:cNvCxnSpPr/>
      </xdr:nvCxnSpPr>
      <xdr:spPr>
        <a:xfrm flipV="1">
          <a:off x="444950" y="8154682"/>
          <a:ext cx="5179153" cy="8164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87083</xdr:colOff>
      <xdr:row>11</xdr:row>
      <xdr:rowOff>19050</xdr:rowOff>
    </xdr:from>
    <xdr:to>
      <xdr:col>20</xdr:col>
      <xdr:colOff>13060</xdr:colOff>
      <xdr:row>11</xdr:row>
      <xdr:rowOff>20638</xdr:rowOff>
    </xdr:to>
    <xdr:cxnSp macro="">
      <xdr:nvCxnSpPr>
        <xdr:cNvPr id="70" name="Straight Connector 69"/>
        <xdr:cNvCxnSpPr/>
      </xdr:nvCxnSpPr>
      <xdr:spPr>
        <a:xfrm>
          <a:off x="391883" y="2625090"/>
          <a:ext cx="6662057" cy="1588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111581</xdr:colOff>
      <xdr:row>50</xdr:row>
      <xdr:rowOff>57150</xdr:rowOff>
    </xdr:from>
    <xdr:to>
      <xdr:col>16</xdr:col>
      <xdr:colOff>477341</xdr:colOff>
      <xdr:row>50</xdr:row>
      <xdr:rowOff>57150</xdr:rowOff>
    </xdr:to>
    <xdr:cxnSp macro="">
      <xdr:nvCxnSpPr>
        <xdr:cNvPr id="71" name="Straight Connector 70"/>
        <xdr:cNvCxnSpPr/>
      </xdr:nvCxnSpPr>
      <xdr:spPr>
        <a:xfrm flipV="1">
          <a:off x="5201741" y="10275570"/>
          <a:ext cx="36576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128177</xdr:colOff>
      <xdr:row>25</xdr:row>
      <xdr:rowOff>85996</xdr:rowOff>
    </xdr:from>
    <xdr:to>
      <xdr:col>25</xdr:col>
      <xdr:colOff>378548</xdr:colOff>
      <xdr:row>26</xdr:row>
      <xdr:rowOff>88717</xdr:rowOff>
    </xdr:to>
    <xdr:grpSp>
      <xdr:nvGrpSpPr>
        <xdr:cNvPr id="72" name="Group 13"/>
        <xdr:cNvGrpSpPr>
          <a:grpSpLocks/>
        </xdr:cNvGrpSpPr>
      </xdr:nvGrpSpPr>
      <xdr:grpSpPr bwMode="auto">
        <a:xfrm>
          <a:off x="9500777" y="5585096"/>
          <a:ext cx="250371" cy="205921"/>
          <a:chOff x="1054" y="198"/>
          <a:chExt cx="36" cy="42"/>
        </a:xfrm>
        <a:solidFill>
          <a:schemeClr val="bg1"/>
        </a:solidFill>
      </xdr:grpSpPr>
      <xdr:sp macro="" textlink="">
        <xdr:nvSpPr>
          <xdr:cNvPr id="73" name="AutoShape 14"/>
          <xdr:cNvSpPr>
            <a:spLocks noChangeArrowheads="1"/>
          </xdr:cNvSpPr>
        </xdr:nvSpPr>
        <xdr:spPr bwMode="auto">
          <a:xfrm>
            <a:off x="1054" y="198"/>
            <a:ext cx="36" cy="22"/>
          </a:xfrm>
          <a:prstGeom prst="flowChartExtract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  <xdr:sp macro="" textlink="">
        <xdr:nvSpPr>
          <xdr:cNvPr id="74" name="AutoShape 15"/>
          <xdr:cNvSpPr>
            <a:spLocks noChangeArrowheads="1"/>
          </xdr:cNvSpPr>
        </xdr:nvSpPr>
        <xdr:spPr bwMode="auto">
          <a:xfrm>
            <a:off x="1062" y="220"/>
            <a:ext cx="20" cy="20"/>
          </a:xfrm>
          <a:prstGeom prst="flowChartPredefinedProcess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</xdr:grpSp>
    <xdr:clientData/>
  </xdr:twoCellAnchor>
  <xdr:twoCellAnchor>
    <xdr:from>
      <xdr:col>23</xdr:col>
      <xdr:colOff>1416</xdr:colOff>
      <xdr:row>26</xdr:row>
      <xdr:rowOff>176886</xdr:rowOff>
    </xdr:from>
    <xdr:to>
      <xdr:col>25</xdr:col>
      <xdr:colOff>474753</xdr:colOff>
      <xdr:row>28</xdr:row>
      <xdr:rowOff>12919</xdr:rowOff>
    </xdr:to>
    <xdr:sp macro="" textlink="">
      <xdr:nvSpPr>
        <xdr:cNvPr id="75" name="Rectangle 34"/>
        <xdr:cNvSpPr>
          <a:spLocks noChangeArrowheads="1"/>
        </xdr:cNvSpPr>
      </xdr:nvSpPr>
      <xdr:spPr bwMode="auto">
        <a:xfrm>
          <a:off x="8505336" y="5754726"/>
          <a:ext cx="1448697" cy="23227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27432" bIns="0" anchor="ctr" upright="1"/>
        <a:lstStyle/>
        <a:p>
          <a:pPr algn="ctr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 Narrow"/>
            </a:rPr>
            <a:t>Kantor Afdeling II</a:t>
          </a:r>
          <a:endParaRPr lang="en-US" sz="1200" b="1" i="0" strike="noStrike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>
    <xdr:from>
      <xdr:col>17</xdr:col>
      <xdr:colOff>340179</xdr:colOff>
      <xdr:row>12</xdr:row>
      <xdr:rowOff>44823</xdr:rowOff>
    </xdr:from>
    <xdr:to>
      <xdr:col>21</xdr:col>
      <xdr:colOff>112059</xdr:colOff>
      <xdr:row>14</xdr:row>
      <xdr:rowOff>40821</xdr:rowOff>
    </xdr:to>
    <xdr:sp macro="" textlink="">
      <xdr:nvSpPr>
        <xdr:cNvPr id="76" name="Line 16"/>
        <xdr:cNvSpPr>
          <a:spLocks noChangeShapeType="1"/>
        </xdr:cNvSpPr>
      </xdr:nvSpPr>
      <xdr:spPr bwMode="auto">
        <a:xfrm flipV="1">
          <a:off x="5918019" y="2848983"/>
          <a:ext cx="1722600" cy="39223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265674</xdr:colOff>
      <xdr:row>14</xdr:row>
      <xdr:rowOff>119062</xdr:rowOff>
    </xdr:from>
    <xdr:to>
      <xdr:col>22</xdr:col>
      <xdr:colOff>131203</xdr:colOff>
      <xdr:row>15</xdr:row>
      <xdr:rowOff>8871</xdr:rowOff>
    </xdr:to>
    <xdr:sp macro="" textlink="">
      <xdr:nvSpPr>
        <xdr:cNvPr id="77" name="Rectangle 76"/>
        <xdr:cNvSpPr/>
      </xdr:nvSpPr>
      <xdr:spPr>
        <a:xfrm>
          <a:off x="7794234" y="3319462"/>
          <a:ext cx="353209" cy="87929"/>
        </a:xfrm>
        <a:prstGeom prst="rect">
          <a:avLst/>
        </a:prstGeom>
        <a:solidFill>
          <a:srgbClr val="0000FF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26</xdr:col>
      <xdr:colOff>96022</xdr:colOff>
      <xdr:row>21</xdr:row>
      <xdr:rowOff>123825</xdr:rowOff>
    </xdr:from>
    <xdr:to>
      <xdr:col>29</xdr:col>
      <xdr:colOff>19050</xdr:colOff>
      <xdr:row>24</xdr:row>
      <xdr:rowOff>79248</xdr:rowOff>
    </xdr:to>
    <xdr:cxnSp macro="">
      <xdr:nvCxnSpPr>
        <xdr:cNvPr id="78" name="Straight Arrow Connector 77"/>
        <xdr:cNvCxnSpPr>
          <a:stCxn id="107" idx="3"/>
        </xdr:cNvCxnSpPr>
      </xdr:nvCxnSpPr>
      <xdr:spPr>
        <a:xfrm flipV="1">
          <a:off x="10062982" y="4711065"/>
          <a:ext cx="791708" cy="549783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63570</xdr:colOff>
      <xdr:row>12</xdr:row>
      <xdr:rowOff>140634</xdr:rowOff>
    </xdr:from>
    <xdr:ext cx="527838" cy="179473"/>
    <xdr:sp macro="" textlink="">
      <xdr:nvSpPr>
        <xdr:cNvPr id="79" name="Text Box 17"/>
        <xdr:cNvSpPr txBox="1">
          <a:spLocks noChangeArrowheads="1"/>
        </xdr:cNvSpPr>
      </xdr:nvSpPr>
      <xdr:spPr bwMode="auto">
        <a:xfrm>
          <a:off x="10144830" y="2944794"/>
          <a:ext cx="527838" cy="17947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  <xdr:txBody>
        <a:bodyPr wrap="none" lIns="18288" tIns="32004" rIns="18288" bIns="0" anchor="t" upright="1">
          <a:spAutoFit/>
        </a:bodyPr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POSKO</a:t>
          </a:r>
          <a:r>
            <a:rPr lang="en-US" sz="1000" b="1" i="0" strike="noStrike" baseline="0">
              <a:solidFill>
                <a:srgbClr val="000000"/>
              </a:solidFill>
              <a:latin typeface="Arial Narrow"/>
            </a:rPr>
            <a:t> O</a:t>
          </a:r>
          <a:endParaRPr lang="en-US" sz="1000" b="1" i="0" strike="noStrike">
            <a:solidFill>
              <a:srgbClr val="000000"/>
            </a:solidFill>
            <a:latin typeface="Arial Narrow"/>
          </a:endParaRPr>
        </a:p>
      </xdr:txBody>
    </xdr:sp>
    <xdr:clientData/>
  </xdr:oneCellAnchor>
  <xdr:oneCellAnchor>
    <xdr:from>
      <xdr:col>29</xdr:col>
      <xdr:colOff>53396</xdr:colOff>
      <xdr:row>21</xdr:row>
      <xdr:rowOff>26174</xdr:rowOff>
    </xdr:from>
    <xdr:ext cx="521938" cy="179473"/>
    <xdr:sp macro="" textlink="">
      <xdr:nvSpPr>
        <xdr:cNvPr id="80" name="Text Box 17"/>
        <xdr:cNvSpPr txBox="1">
          <a:spLocks noChangeArrowheads="1"/>
        </xdr:cNvSpPr>
      </xdr:nvSpPr>
      <xdr:spPr bwMode="auto">
        <a:xfrm>
          <a:off x="10889036" y="4613414"/>
          <a:ext cx="521938" cy="17947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  <xdr:txBody>
        <a:bodyPr wrap="none" lIns="18288" tIns="32004" rIns="18288" bIns="0" anchor="t" upright="1">
          <a:spAutoFit/>
        </a:bodyPr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POSKO N</a:t>
          </a:r>
        </a:p>
      </xdr:txBody>
    </xdr:sp>
    <xdr:clientData/>
  </xdr:oneCellAnchor>
  <xdr:twoCellAnchor>
    <xdr:from>
      <xdr:col>3</xdr:col>
      <xdr:colOff>86473</xdr:colOff>
      <xdr:row>22</xdr:row>
      <xdr:rowOff>33525</xdr:rowOff>
    </xdr:from>
    <xdr:to>
      <xdr:col>4</xdr:col>
      <xdr:colOff>7940</xdr:colOff>
      <xdr:row>23</xdr:row>
      <xdr:rowOff>166687</xdr:rowOff>
    </xdr:to>
    <xdr:sp macro="" textlink="">
      <xdr:nvSpPr>
        <xdr:cNvPr id="81" name="Rectangle 80"/>
        <xdr:cNvSpPr/>
      </xdr:nvSpPr>
      <xdr:spPr>
        <a:xfrm rot="16200000">
          <a:off x="258756" y="4951402"/>
          <a:ext cx="331282" cy="66247"/>
        </a:xfrm>
        <a:prstGeom prst="rect">
          <a:avLst/>
        </a:prstGeom>
        <a:solidFill>
          <a:srgbClr val="FFFF00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17</xdr:col>
      <xdr:colOff>111125</xdr:colOff>
      <xdr:row>12</xdr:row>
      <xdr:rowOff>55562</xdr:rowOff>
    </xdr:from>
    <xdr:to>
      <xdr:col>17</xdr:col>
      <xdr:colOff>458108</xdr:colOff>
      <xdr:row>13</xdr:row>
      <xdr:rowOff>174625</xdr:rowOff>
    </xdr:to>
    <xdr:pic>
      <xdr:nvPicPr>
        <xdr:cNvPr id="82" name="Picture 81" descr="C:\Program Files\Microsoft Office\MEDIA\CAGCAT10\j0185604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8965" y="2859722"/>
          <a:ext cx="346983" cy="31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17462</xdr:colOff>
      <xdr:row>28</xdr:row>
      <xdr:rowOff>41273</xdr:rowOff>
    </xdr:from>
    <xdr:to>
      <xdr:col>25</xdr:col>
      <xdr:colOff>436562</xdr:colOff>
      <xdr:row>29</xdr:row>
      <xdr:rowOff>160336</xdr:rowOff>
    </xdr:to>
    <xdr:pic>
      <xdr:nvPicPr>
        <xdr:cNvPr id="83" name="Picture 82" descr="C:\Program Files\Microsoft Office\MEDIA\CAGCAT10\j0185604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742" y="6015353"/>
          <a:ext cx="419100" cy="3171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42863</xdr:colOff>
      <xdr:row>36</xdr:row>
      <xdr:rowOff>90485</xdr:rowOff>
    </xdr:from>
    <xdr:to>
      <xdr:col>16</xdr:col>
      <xdr:colOff>461963</xdr:colOff>
      <xdr:row>38</xdr:row>
      <xdr:rowOff>19048</xdr:rowOff>
    </xdr:to>
    <xdr:pic>
      <xdr:nvPicPr>
        <xdr:cNvPr id="84" name="Picture 83" descr="C:\Program Files\Microsoft Office\MEDIA\CAGCAT10\j0185604.wm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023" y="7649525"/>
          <a:ext cx="419100" cy="32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88060</xdr:colOff>
      <xdr:row>18</xdr:row>
      <xdr:rowOff>43050</xdr:rowOff>
    </xdr:from>
    <xdr:to>
      <xdr:col>4</xdr:col>
      <xdr:colOff>9527</xdr:colOff>
      <xdr:row>19</xdr:row>
      <xdr:rowOff>176212</xdr:rowOff>
    </xdr:to>
    <xdr:sp macro="" textlink="">
      <xdr:nvSpPr>
        <xdr:cNvPr id="85" name="Rectangle 84"/>
        <xdr:cNvSpPr/>
      </xdr:nvSpPr>
      <xdr:spPr>
        <a:xfrm rot="16200000">
          <a:off x="260343" y="4168447"/>
          <a:ext cx="331282" cy="66247"/>
        </a:xfrm>
        <a:prstGeom prst="rect">
          <a:avLst/>
        </a:prstGeom>
        <a:solidFill>
          <a:srgbClr val="FFFF00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100759</xdr:colOff>
      <xdr:row>14</xdr:row>
      <xdr:rowOff>30349</xdr:rowOff>
    </xdr:from>
    <xdr:to>
      <xdr:col>4</xdr:col>
      <xdr:colOff>22226</xdr:colOff>
      <xdr:row>15</xdr:row>
      <xdr:rowOff>163511</xdr:rowOff>
    </xdr:to>
    <xdr:sp macro="" textlink="">
      <xdr:nvSpPr>
        <xdr:cNvPr id="86" name="Rectangle 85"/>
        <xdr:cNvSpPr/>
      </xdr:nvSpPr>
      <xdr:spPr>
        <a:xfrm rot="16200000">
          <a:off x="273042" y="3363266"/>
          <a:ext cx="331282" cy="66247"/>
        </a:xfrm>
        <a:prstGeom prst="rect">
          <a:avLst/>
        </a:prstGeom>
        <a:solidFill>
          <a:srgbClr val="FFFF00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14</xdr:col>
      <xdr:colOff>329875</xdr:colOff>
      <xdr:row>6</xdr:row>
      <xdr:rowOff>193346</xdr:rowOff>
    </xdr:from>
    <xdr:to>
      <xdr:col>15</xdr:col>
      <xdr:colOff>206375</xdr:colOff>
      <xdr:row>7</xdr:row>
      <xdr:rowOff>79374</xdr:rowOff>
    </xdr:to>
    <xdr:sp macro="" textlink="">
      <xdr:nvSpPr>
        <xdr:cNvPr id="87" name="Rectangle 86"/>
        <xdr:cNvSpPr/>
      </xdr:nvSpPr>
      <xdr:spPr>
        <a:xfrm>
          <a:off x="4444675" y="1801166"/>
          <a:ext cx="364180" cy="91768"/>
        </a:xfrm>
        <a:prstGeom prst="rect">
          <a:avLst/>
        </a:prstGeom>
        <a:solidFill>
          <a:srgbClr val="0070C0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475409</xdr:colOff>
      <xdr:row>10</xdr:row>
      <xdr:rowOff>39874</xdr:rowOff>
    </xdr:from>
    <xdr:to>
      <xdr:col>20</xdr:col>
      <xdr:colOff>55564</xdr:colOff>
      <xdr:row>11</xdr:row>
      <xdr:rowOff>173036</xdr:rowOff>
    </xdr:to>
    <xdr:sp macro="" textlink="">
      <xdr:nvSpPr>
        <xdr:cNvPr id="88" name="Rectangle 87"/>
        <xdr:cNvSpPr/>
      </xdr:nvSpPr>
      <xdr:spPr>
        <a:xfrm rot="16200000">
          <a:off x="6896886" y="2579517"/>
          <a:ext cx="331282" cy="67835"/>
        </a:xfrm>
        <a:prstGeom prst="rect">
          <a:avLst/>
        </a:prstGeom>
        <a:solidFill>
          <a:srgbClr val="FFFF00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8684</xdr:colOff>
      <xdr:row>14</xdr:row>
      <xdr:rowOff>9711</xdr:rowOff>
    </xdr:from>
    <xdr:to>
      <xdr:col>20</xdr:col>
      <xdr:colOff>73026</xdr:colOff>
      <xdr:row>15</xdr:row>
      <xdr:rowOff>142873</xdr:rowOff>
    </xdr:to>
    <xdr:sp macro="" textlink="">
      <xdr:nvSpPr>
        <xdr:cNvPr id="89" name="Rectangle 88"/>
        <xdr:cNvSpPr/>
      </xdr:nvSpPr>
      <xdr:spPr>
        <a:xfrm rot="16200000">
          <a:off x="6916094" y="3343581"/>
          <a:ext cx="331282" cy="64342"/>
        </a:xfrm>
        <a:prstGeom prst="rect">
          <a:avLst/>
        </a:prstGeom>
        <a:solidFill>
          <a:srgbClr val="FFFF00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92636</xdr:colOff>
      <xdr:row>45</xdr:row>
      <xdr:rowOff>65087</xdr:rowOff>
    </xdr:from>
    <xdr:to>
      <xdr:col>16</xdr:col>
      <xdr:colOff>442352</xdr:colOff>
      <xdr:row>45</xdr:row>
      <xdr:rowOff>145396</xdr:rowOff>
    </xdr:to>
    <xdr:sp macro="" textlink="">
      <xdr:nvSpPr>
        <xdr:cNvPr id="90" name="Rectangle 89"/>
        <xdr:cNvSpPr/>
      </xdr:nvSpPr>
      <xdr:spPr>
        <a:xfrm>
          <a:off x="5182796" y="9414827"/>
          <a:ext cx="349716" cy="80309"/>
        </a:xfrm>
        <a:prstGeom prst="rect">
          <a:avLst/>
        </a:prstGeom>
        <a:solidFill>
          <a:srgbClr val="0000FF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117150</xdr:colOff>
      <xdr:row>46</xdr:row>
      <xdr:rowOff>36184</xdr:rowOff>
    </xdr:from>
    <xdr:to>
      <xdr:col>16</xdr:col>
      <xdr:colOff>440812</xdr:colOff>
      <xdr:row>46</xdr:row>
      <xdr:rowOff>100526</xdr:rowOff>
    </xdr:to>
    <xdr:sp macro="" textlink="">
      <xdr:nvSpPr>
        <xdr:cNvPr id="91" name="Rectangle 90"/>
        <xdr:cNvSpPr/>
      </xdr:nvSpPr>
      <xdr:spPr>
        <a:xfrm>
          <a:off x="5207310" y="9584044"/>
          <a:ext cx="323662" cy="64342"/>
        </a:xfrm>
        <a:prstGeom prst="rect">
          <a:avLst/>
        </a:prstGeom>
        <a:solidFill>
          <a:srgbClr val="FFFF00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158750</xdr:colOff>
      <xdr:row>48</xdr:row>
      <xdr:rowOff>0</xdr:rowOff>
    </xdr:from>
    <xdr:to>
      <xdr:col>16</xdr:col>
      <xdr:colOff>392688</xdr:colOff>
      <xdr:row>49</xdr:row>
      <xdr:rowOff>49839</xdr:rowOff>
    </xdr:to>
    <xdr:grpSp>
      <xdr:nvGrpSpPr>
        <xdr:cNvPr id="92" name="Group 13"/>
        <xdr:cNvGrpSpPr>
          <a:grpSpLocks/>
        </xdr:cNvGrpSpPr>
      </xdr:nvGrpSpPr>
      <xdr:grpSpPr bwMode="auto">
        <a:xfrm>
          <a:off x="5187950" y="10096500"/>
          <a:ext cx="233938" cy="214939"/>
          <a:chOff x="1054" y="198"/>
          <a:chExt cx="36" cy="42"/>
        </a:xfrm>
        <a:solidFill>
          <a:srgbClr val="00B0F0"/>
        </a:solidFill>
      </xdr:grpSpPr>
      <xdr:sp macro="" textlink="">
        <xdr:nvSpPr>
          <xdr:cNvPr id="93" name="AutoShape 14"/>
          <xdr:cNvSpPr>
            <a:spLocks noChangeArrowheads="1"/>
          </xdr:cNvSpPr>
        </xdr:nvSpPr>
        <xdr:spPr bwMode="auto">
          <a:xfrm>
            <a:off x="1054" y="198"/>
            <a:ext cx="36" cy="22"/>
          </a:xfrm>
          <a:prstGeom prst="flowChartExtract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  <xdr:sp macro="" textlink="">
        <xdr:nvSpPr>
          <xdr:cNvPr id="94" name="AutoShape 15"/>
          <xdr:cNvSpPr>
            <a:spLocks noChangeArrowheads="1"/>
          </xdr:cNvSpPr>
        </xdr:nvSpPr>
        <xdr:spPr bwMode="auto">
          <a:xfrm>
            <a:off x="1062" y="220"/>
            <a:ext cx="20" cy="20"/>
          </a:xfrm>
          <a:prstGeom prst="flowChartPredefinedProcess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</xdr:grpSp>
    <xdr:clientData/>
  </xdr:twoCellAnchor>
  <xdr:twoCellAnchor>
    <xdr:from>
      <xdr:col>21</xdr:col>
      <xdr:colOff>189913</xdr:colOff>
      <xdr:row>14</xdr:row>
      <xdr:rowOff>133349</xdr:rowOff>
    </xdr:from>
    <xdr:to>
      <xdr:col>21</xdr:col>
      <xdr:colOff>464360</xdr:colOff>
      <xdr:row>15</xdr:row>
      <xdr:rowOff>158648</xdr:rowOff>
    </xdr:to>
    <xdr:sp macro="" textlink="">
      <xdr:nvSpPr>
        <xdr:cNvPr id="95" name="Oval 94"/>
        <xdr:cNvSpPr/>
      </xdr:nvSpPr>
      <xdr:spPr bwMode="auto">
        <a:xfrm>
          <a:off x="7718473" y="3333749"/>
          <a:ext cx="274447" cy="223419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9</a:t>
          </a:r>
        </a:p>
      </xdr:txBody>
    </xdr:sp>
    <xdr:clientData/>
  </xdr:twoCellAnchor>
  <xdr:twoCellAnchor>
    <xdr:from>
      <xdr:col>23</xdr:col>
      <xdr:colOff>166052</xdr:colOff>
      <xdr:row>14</xdr:row>
      <xdr:rowOff>160336</xdr:rowOff>
    </xdr:from>
    <xdr:to>
      <xdr:col>23</xdr:col>
      <xdr:colOff>440499</xdr:colOff>
      <xdr:row>15</xdr:row>
      <xdr:rowOff>185635</xdr:rowOff>
    </xdr:to>
    <xdr:sp macro="" textlink="">
      <xdr:nvSpPr>
        <xdr:cNvPr id="96" name="Oval 95"/>
        <xdr:cNvSpPr/>
      </xdr:nvSpPr>
      <xdr:spPr bwMode="auto">
        <a:xfrm>
          <a:off x="8669972" y="3360736"/>
          <a:ext cx="274447" cy="22341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7</a:t>
          </a:r>
        </a:p>
      </xdr:txBody>
    </xdr:sp>
    <xdr:clientData/>
  </xdr:twoCellAnchor>
  <xdr:twoCellAnchor>
    <xdr:from>
      <xdr:col>24</xdr:col>
      <xdr:colOff>134938</xdr:colOff>
      <xdr:row>14</xdr:row>
      <xdr:rowOff>142874</xdr:rowOff>
    </xdr:from>
    <xdr:to>
      <xdr:col>24</xdr:col>
      <xdr:colOff>409385</xdr:colOff>
      <xdr:row>15</xdr:row>
      <xdr:rowOff>168173</xdr:rowOff>
    </xdr:to>
    <xdr:sp macro="" textlink="">
      <xdr:nvSpPr>
        <xdr:cNvPr id="97" name="Oval 96"/>
        <xdr:cNvSpPr/>
      </xdr:nvSpPr>
      <xdr:spPr bwMode="auto">
        <a:xfrm>
          <a:off x="9126538" y="3343274"/>
          <a:ext cx="274447" cy="22341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6</a:t>
          </a:r>
        </a:p>
      </xdr:txBody>
    </xdr:sp>
    <xdr:clientData/>
  </xdr:twoCellAnchor>
  <xdr:twoCellAnchor>
    <xdr:from>
      <xdr:col>25</xdr:col>
      <xdr:colOff>100013</xdr:colOff>
      <xdr:row>14</xdr:row>
      <xdr:rowOff>155574</xdr:rowOff>
    </xdr:from>
    <xdr:to>
      <xdr:col>25</xdr:col>
      <xdr:colOff>374460</xdr:colOff>
      <xdr:row>15</xdr:row>
      <xdr:rowOff>180873</xdr:rowOff>
    </xdr:to>
    <xdr:sp macro="" textlink="">
      <xdr:nvSpPr>
        <xdr:cNvPr id="98" name="Oval 97"/>
        <xdr:cNvSpPr/>
      </xdr:nvSpPr>
      <xdr:spPr bwMode="auto">
        <a:xfrm>
          <a:off x="9579293" y="3355974"/>
          <a:ext cx="274447" cy="22341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5</a:t>
          </a:r>
        </a:p>
      </xdr:txBody>
    </xdr:sp>
    <xdr:clientData/>
  </xdr:twoCellAnchor>
  <xdr:twoCellAnchor>
    <xdr:from>
      <xdr:col>22</xdr:col>
      <xdr:colOff>254317</xdr:colOff>
      <xdr:row>14</xdr:row>
      <xdr:rowOff>150812</xdr:rowOff>
    </xdr:from>
    <xdr:to>
      <xdr:col>23</xdr:col>
      <xdr:colOff>42989</xdr:colOff>
      <xdr:row>15</xdr:row>
      <xdr:rowOff>176111</xdr:rowOff>
    </xdr:to>
    <xdr:sp macro="" textlink="">
      <xdr:nvSpPr>
        <xdr:cNvPr id="99" name="Oval 98"/>
        <xdr:cNvSpPr/>
      </xdr:nvSpPr>
      <xdr:spPr bwMode="auto">
        <a:xfrm>
          <a:off x="8270557" y="3351212"/>
          <a:ext cx="276352" cy="22341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8</a:t>
          </a:r>
        </a:p>
      </xdr:txBody>
    </xdr:sp>
    <xdr:clientData/>
  </xdr:twoCellAnchor>
  <xdr:twoCellAnchor>
    <xdr:from>
      <xdr:col>25</xdr:col>
      <xdr:colOff>144450</xdr:colOff>
      <xdr:row>17</xdr:row>
      <xdr:rowOff>85725</xdr:rowOff>
    </xdr:from>
    <xdr:to>
      <xdr:col>26</xdr:col>
      <xdr:colOff>95250</xdr:colOff>
      <xdr:row>27</xdr:row>
      <xdr:rowOff>1210</xdr:rowOff>
    </xdr:to>
    <xdr:sp macro="" textlink="">
      <xdr:nvSpPr>
        <xdr:cNvPr id="100" name="Freeform 99"/>
        <xdr:cNvSpPr/>
      </xdr:nvSpPr>
      <xdr:spPr>
        <a:xfrm>
          <a:off x="9623730" y="3880485"/>
          <a:ext cx="438480" cy="1896685"/>
        </a:xfrm>
        <a:custGeom>
          <a:avLst/>
          <a:gdLst>
            <a:gd name="connsiteX0" fmla="*/ 6362 w 434987"/>
            <a:gd name="connsiteY0" fmla="*/ 2554 h 1488077"/>
            <a:gd name="connsiteX1" fmla="*/ 93675 w 434987"/>
            <a:gd name="connsiteY1" fmla="*/ 18429 h 1488077"/>
            <a:gd name="connsiteX2" fmla="*/ 331800 w 434987"/>
            <a:gd name="connsiteY2" fmla="*/ 26367 h 1488077"/>
            <a:gd name="connsiteX3" fmla="*/ 371487 w 434987"/>
            <a:gd name="connsiteY3" fmla="*/ 97804 h 1488077"/>
            <a:gd name="connsiteX4" fmla="*/ 395300 w 434987"/>
            <a:gd name="connsiteY4" fmla="*/ 232742 h 1488077"/>
            <a:gd name="connsiteX5" fmla="*/ 411175 w 434987"/>
            <a:gd name="connsiteY5" fmla="*/ 296242 h 1488077"/>
            <a:gd name="connsiteX6" fmla="*/ 419112 w 434987"/>
            <a:gd name="connsiteY6" fmla="*/ 351804 h 1488077"/>
            <a:gd name="connsiteX7" fmla="*/ 427050 w 434987"/>
            <a:gd name="connsiteY7" fmla="*/ 375617 h 1488077"/>
            <a:gd name="connsiteX8" fmla="*/ 434987 w 434987"/>
            <a:gd name="connsiteY8" fmla="*/ 486742 h 1488077"/>
            <a:gd name="connsiteX9" fmla="*/ 427050 w 434987"/>
            <a:gd name="connsiteY9" fmla="*/ 605804 h 1488077"/>
            <a:gd name="connsiteX10" fmla="*/ 395300 w 434987"/>
            <a:gd name="connsiteY10" fmla="*/ 669304 h 1488077"/>
            <a:gd name="connsiteX11" fmla="*/ 387362 w 434987"/>
            <a:gd name="connsiteY11" fmla="*/ 708992 h 1488077"/>
            <a:gd name="connsiteX12" fmla="*/ 371487 w 434987"/>
            <a:gd name="connsiteY12" fmla="*/ 756617 h 1488077"/>
            <a:gd name="connsiteX13" fmla="*/ 347675 w 434987"/>
            <a:gd name="connsiteY13" fmla="*/ 835992 h 1488077"/>
            <a:gd name="connsiteX14" fmla="*/ 339737 w 434987"/>
            <a:gd name="connsiteY14" fmla="*/ 859804 h 1488077"/>
            <a:gd name="connsiteX15" fmla="*/ 355612 w 434987"/>
            <a:gd name="connsiteY15" fmla="*/ 962992 h 1488077"/>
            <a:gd name="connsiteX16" fmla="*/ 371487 w 434987"/>
            <a:gd name="connsiteY16" fmla="*/ 1010617 h 1488077"/>
            <a:gd name="connsiteX17" fmla="*/ 395300 w 434987"/>
            <a:gd name="connsiteY17" fmla="*/ 1058242 h 1488077"/>
            <a:gd name="connsiteX18" fmla="*/ 403237 w 434987"/>
            <a:gd name="connsiteY18" fmla="*/ 1367804 h 1488077"/>
            <a:gd name="connsiteX19" fmla="*/ 395300 w 434987"/>
            <a:gd name="connsiteY19" fmla="*/ 1423367 h 1488077"/>
            <a:gd name="connsiteX20" fmla="*/ 387362 w 434987"/>
            <a:gd name="connsiteY20" fmla="*/ 1455117 h 1488077"/>
            <a:gd name="connsiteX21" fmla="*/ 355612 w 434987"/>
            <a:gd name="connsiteY21" fmla="*/ 1463054 h 1488077"/>
            <a:gd name="connsiteX22" fmla="*/ 260362 w 434987"/>
            <a:gd name="connsiteY22" fmla="*/ 1478929 h 1488077"/>
            <a:gd name="connsiteX23" fmla="*/ 212737 w 434987"/>
            <a:gd name="connsiteY23" fmla="*/ 1486867 h 1488077"/>
            <a:gd name="connsiteX24" fmla="*/ 101612 w 434987"/>
            <a:gd name="connsiteY24" fmla="*/ 1447179 h 1488077"/>
            <a:gd name="connsiteX25" fmla="*/ 93675 w 434987"/>
            <a:gd name="connsiteY25" fmla="*/ 1423367 h 1488077"/>
            <a:gd name="connsiteX26" fmla="*/ 93675 w 434987"/>
            <a:gd name="connsiteY26" fmla="*/ 1264617 h 1488077"/>
            <a:gd name="connsiteX27" fmla="*/ 77800 w 434987"/>
            <a:gd name="connsiteY27" fmla="*/ 1216992 h 1488077"/>
            <a:gd name="connsiteX28" fmla="*/ 69862 w 434987"/>
            <a:gd name="connsiteY28" fmla="*/ 1177304 h 1488077"/>
            <a:gd name="connsiteX29" fmla="*/ 61925 w 434987"/>
            <a:gd name="connsiteY29" fmla="*/ 1089992 h 1488077"/>
            <a:gd name="connsiteX30" fmla="*/ 46050 w 434987"/>
            <a:gd name="connsiteY30" fmla="*/ 1042367 h 1488077"/>
            <a:gd name="connsiteX31" fmla="*/ 38112 w 434987"/>
            <a:gd name="connsiteY31" fmla="*/ 1010617 h 1488077"/>
            <a:gd name="connsiteX32" fmla="*/ 30175 w 434987"/>
            <a:gd name="connsiteY32" fmla="*/ 581992 h 1488077"/>
            <a:gd name="connsiteX33" fmla="*/ 22237 w 434987"/>
            <a:gd name="connsiteY33" fmla="*/ 558179 h 1488077"/>
            <a:gd name="connsiteX34" fmla="*/ 14300 w 434987"/>
            <a:gd name="connsiteY34" fmla="*/ 518492 h 1488077"/>
            <a:gd name="connsiteX35" fmla="*/ 14300 w 434987"/>
            <a:gd name="connsiteY35" fmla="*/ 137492 h 1488077"/>
            <a:gd name="connsiteX36" fmla="*/ 22237 w 434987"/>
            <a:gd name="connsiteY36" fmla="*/ 113679 h 1488077"/>
            <a:gd name="connsiteX37" fmla="*/ 30175 w 434987"/>
            <a:gd name="connsiteY37" fmla="*/ 81929 h 1488077"/>
            <a:gd name="connsiteX38" fmla="*/ 6362 w 434987"/>
            <a:gd name="connsiteY38" fmla="*/ 2554 h 14880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434987" h="1488077">
              <a:moveTo>
                <a:pt x="6362" y="2554"/>
              </a:moveTo>
              <a:cubicBezTo>
                <a:pt x="16945" y="-8029"/>
                <a:pt x="79606" y="17647"/>
                <a:pt x="93675" y="18429"/>
              </a:cubicBezTo>
              <a:cubicBezTo>
                <a:pt x="172972" y="22834"/>
                <a:pt x="252425" y="23721"/>
                <a:pt x="331800" y="26367"/>
              </a:cubicBezTo>
              <a:cubicBezTo>
                <a:pt x="397174" y="48158"/>
                <a:pt x="381792" y="25676"/>
                <a:pt x="371487" y="97804"/>
              </a:cubicBezTo>
              <a:cubicBezTo>
                <a:pt x="383242" y="180082"/>
                <a:pt x="375755" y="135016"/>
                <a:pt x="395300" y="232742"/>
              </a:cubicBezTo>
              <a:cubicBezTo>
                <a:pt x="404879" y="280636"/>
                <a:pt x="398970" y="259629"/>
                <a:pt x="411175" y="296242"/>
              </a:cubicBezTo>
              <a:cubicBezTo>
                <a:pt x="413821" y="314763"/>
                <a:pt x="415443" y="333459"/>
                <a:pt x="419112" y="351804"/>
              </a:cubicBezTo>
              <a:cubicBezTo>
                <a:pt x="420753" y="360009"/>
                <a:pt x="426072" y="367307"/>
                <a:pt x="427050" y="375617"/>
              </a:cubicBezTo>
              <a:cubicBezTo>
                <a:pt x="431389" y="412499"/>
                <a:pt x="432341" y="449700"/>
                <a:pt x="434987" y="486742"/>
              </a:cubicBezTo>
              <a:cubicBezTo>
                <a:pt x="432341" y="526429"/>
                <a:pt x="435499" y="566936"/>
                <a:pt x="427050" y="605804"/>
              </a:cubicBezTo>
              <a:cubicBezTo>
                <a:pt x="422023" y="628929"/>
                <a:pt x="403795" y="647216"/>
                <a:pt x="395300" y="669304"/>
              </a:cubicBezTo>
              <a:cubicBezTo>
                <a:pt x="390457" y="681896"/>
                <a:pt x="390912" y="695976"/>
                <a:pt x="387362" y="708992"/>
              </a:cubicBezTo>
              <a:cubicBezTo>
                <a:pt x="382959" y="725136"/>
                <a:pt x="375545" y="740383"/>
                <a:pt x="371487" y="756617"/>
              </a:cubicBezTo>
              <a:cubicBezTo>
                <a:pt x="359493" y="804597"/>
                <a:pt x="366998" y="778024"/>
                <a:pt x="347675" y="835992"/>
              </a:cubicBezTo>
              <a:lnTo>
                <a:pt x="339737" y="859804"/>
              </a:lnTo>
              <a:cubicBezTo>
                <a:pt x="345326" y="910104"/>
                <a:pt x="343482" y="922559"/>
                <a:pt x="355612" y="962992"/>
              </a:cubicBezTo>
              <a:cubicBezTo>
                <a:pt x="360420" y="979020"/>
                <a:pt x="362205" y="996694"/>
                <a:pt x="371487" y="1010617"/>
              </a:cubicBezTo>
              <a:cubicBezTo>
                <a:pt x="392003" y="1041391"/>
                <a:pt x="384345" y="1025379"/>
                <a:pt x="395300" y="1058242"/>
              </a:cubicBezTo>
              <a:cubicBezTo>
                <a:pt x="418451" y="1220297"/>
                <a:pt x="416361" y="1157814"/>
                <a:pt x="403237" y="1367804"/>
              </a:cubicBezTo>
              <a:cubicBezTo>
                <a:pt x="402070" y="1386477"/>
                <a:pt x="398647" y="1404960"/>
                <a:pt x="395300" y="1423367"/>
              </a:cubicBezTo>
              <a:cubicBezTo>
                <a:pt x="393349" y="1434100"/>
                <a:pt x="395076" y="1447403"/>
                <a:pt x="387362" y="1455117"/>
              </a:cubicBezTo>
              <a:cubicBezTo>
                <a:pt x="379648" y="1462831"/>
                <a:pt x="366334" y="1461044"/>
                <a:pt x="355612" y="1463054"/>
              </a:cubicBezTo>
              <a:cubicBezTo>
                <a:pt x="323975" y="1468986"/>
                <a:pt x="292112" y="1473637"/>
                <a:pt x="260362" y="1478929"/>
              </a:cubicBezTo>
              <a:lnTo>
                <a:pt x="212737" y="1486867"/>
              </a:lnTo>
              <a:cubicBezTo>
                <a:pt x="91145" y="1477513"/>
                <a:pt x="120298" y="1512579"/>
                <a:pt x="101612" y="1447179"/>
              </a:cubicBezTo>
              <a:cubicBezTo>
                <a:pt x="99313" y="1439134"/>
                <a:pt x="96321" y="1431304"/>
                <a:pt x="93675" y="1423367"/>
              </a:cubicBezTo>
              <a:cubicBezTo>
                <a:pt x="107414" y="1354665"/>
                <a:pt x="108399" y="1367689"/>
                <a:pt x="93675" y="1264617"/>
              </a:cubicBezTo>
              <a:cubicBezTo>
                <a:pt x="91309" y="1248051"/>
                <a:pt x="81082" y="1233401"/>
                <a:pt x="77800" y="1216992"/>
              </a:cubicBezTo>
              <a:lnTo>
                <a:pt x="69862" y="1177304"/>
              </a:lnTo>
              <a:cubicBezTo>
                <a:pt x="67216" y="1148200"/>
                <a:pt x="67004" y="1118771"/>
                <a:pt x="61925" y="1089992"/>
              </a:cubicBezTo>
              <a:cubicBezTo>
                <a:pt x="59017" y="1073513"/>
                <a:pt x="50109" y="1058601"/>
                <a:pt x="46050" y="1042367"/>
              </a:cubicBezTo>
              <a:lnTo>
                <a:pt x="38112" y="1010617"/>
              </a:lnTo>
              <a:cubicBezTo>
                <a:pt x="35466" y="867742"/>
                <a:pt x="35186" y="724804"/>
                <a:pt x="30175" y="581992"/>
              </a:cubicBezTo>
              <a:cubicBezTo>
                <a:pt x="29882" y="573630"/>
                <a:pt x="24266" y="566296"/>
                <a:pt x="22237" y="558179"/>
              </a:cubicBezTo>
              <a:cubicBezTo>
                <a:pt x="18965" y="545091"/>
                <a:pt x="16946" y="531721"/>
                <a:pt x="14300" y="518492"/>
              </a:cubicBezTo>
              <a:cubicBezTo>
                <a:pt x="7020" y="336496"/>
                <a:pt x="641" y="315060"/>
                <a:pt x="14300" y="137492"/>
              </a:cubicBezTo>
              <a:cubicBezTo>
                <a:pt x="14942" y="129150"/>
                <a:pt x="19938" y="121724"/>
                <a:pt x="22237" y="113679"/>
              </a:cubicBezTo>
              <a:cubicBezTo>
                <a:pt x="25234" y="103190"/>
                <a:pt x="27529" y="92512"/>
                <a:pt x="30175" y="81929"/>
              </a:cubicBezTo>
              <a:cubicBezTo>
                <a:pt x="-4857" y="29381"/>
                <a:pt x="-4221" y="13137"/>
                <a:pt x="6362" y="2554"/>
              </a:cubicBezTo>
              <a:close/>
            </a:path>
          </a:pathLst>
        </a:cu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201296</xdr:colOff>
      <xdr:row>21</xdr:row>
      <xdr:rowOff>124459</xdr:rowOff>
    </xdr:from>
    <xdr:to>
      <xdr:col>25</xdr:col>
      <xdr:colOff>479236</xdr:colOff>
      <xdr:row>22</xdr:row>
      <xdr:rowOff>149758</xdr:rowOff>
    </xdr:to>
    <xdr:sp macro="" textlink="">
      <xdr:nvSpPr>
        <xdr:cNvPr id="101" name="Oval 100"/>
        <xdr:cNvSpPr/>
      </xdr:nvSpPr>
      <xdr:spPr bwMode="auto">
        <a:xfrm>
          <a:off x="9680576" y="4711699"/>
          <a:ext cx="277940" cy="223419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2</a:t>
          </a:r>
        </a:p>
      </xdr:txBody>
    </xdr:sp>
    <xdr:clientData/>
  </xdr:twoCellAnchor>
  <xdr:twoCellAnchor>
    <xdr:from>
      <xdr:col>25</xdr:col>
      <xdr:colOff>225425</xdr:colOff>
      <xdr:row>19</xdr:row>
      <xdr:rowOff>11112</xdr:rowOff>
    </xdr:from>
    <xdr:to>
      <xdr:col>26</xdr:col>
      <xdr:colOff>15685</xdr:colOff>
      <xdr:row>20</xdr:row>
      <xdr:rowOff>36411</xdr:rowOff>
    </xdr:to>
    <xdr:sp macro="" textlink="">
      <xdr:nvSpPr>
        <xdr:cNvPr id="102" name="Oval 101"/>
        <xdr:cNvSpPr/>
      </xdr:nvSpPr>
      <xdr:spPr bwMode="auto">
        <a:xfrm>
          <a:off x="9704705" y="4202112"/>
          <a:ext cx="277940" cy="223419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3</a:t>
          </a:r>
        </a:p>
      </xdr:txBody>
    </xdr:sp>
    <xdr:clientData/>
  </xdr:twoCellAnchor>
  <xdr:twoCellAnchor>
    <xdr:from>
      <xdr:col>25</xdr:col>
      <xdr:colOff>263074</xdr:colOff>
      <xdr:row>25</xdr:row>
      <xdr:rowOff>102234</xdr:rowOff>
    </xdr:from>
    <xdr:to>
      <xdr:col>26</xdr:col>
      <xdr:colOff>45759</xdr:colOff>
      <xdr:row>26</xdr:row>
      <xdr:rowOff>127533</xdr:rowOff>
    </xdr:to>
    <xdr:sp macro="" textlink="">
      <xdr:nvSpPr>
        <xdr:cNvPr id="103" name="Oval 102"/>
        <xdr:cNvSpPr/>
      </xdr:nvSpPr>
      <xdr:spPr bwMode="auto">
        <a:xfrm>
          <a:off x="9742354" y="5481954"/>
          <a:ext cx="270365" cy="223419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1</a:t>
          </a:r>
        </a:p>
      </xdr:txBody>
    </xdr:sp>
    <xdr:clientData/>
  </xdr:twoCellAnchor>
  <xdr:twoCellAnchor>
    <xdr:from>
      <xdr:col>25</xdr:col>
      <xdr:colOff>259715</xdr:colOff>
      <xdr:row>16</xdr:row>
      <xdr:rowOff>192587</xdr:rowOff>
    </xdr:from>
    <xdr:to>
      <xdr:col>26</xdr:col>
      <xdr:colOff>49975</xdr:colOff>
      <xdr:row>18</xdr:row>
      <xdr:rowOff>21943</xdr:rowOff>
    </xdr:to>
    <xdr:sp macro="" textlink="">
      <xdr:nvSpPr>
        <xdr:cNvPr id="104" name="Oval 103"/>
        <xdr:cNvSpPr/>
      </xdr:nvSpPr>
      <xdr:spPr bwMode="auto">
        <a:xfrm>
          <a:off x="9738995" y="3789227"/>
          <a:ext cx="277940" cy="225596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4</a:t>
          </a:r>
        </a:p>
      </xdr:txBody>
    </xdr:sp>
    <xdr:clientData/>
  </xdr:twoCellAnchor>
  <xdr:twoCellAnchor>
    <xdr:from>
      <xdr:col>15</xdr:col>
      <xdr:colOff>326571</xdr:colOff>
      <xdr:row>6</xdr:row>
      <xdr:rowOff>21771</xdr:rowOff>
    </xdr:from>
    <xdr:to>
      <xdr:col>16</xdr:col>
      <xdr:colOff>381000</xdr:colOff>
      <xdr:row>6</xdr:row>
      <xdr:rowOff>185057</xdr:rowOff>
    </xdr:to>
    <xdr:sp macro="" textlink="">
      <xdr:nvSpPr>
        <xdr:cNvPr id="105" name="Line 16"/>
        <xdr:cNvSpPr>
          <a:spLocks noChangeShapeType="1"/>
        </xdr:cNvSpPr>
      </xdr:nvSpPr>
      <xdr:spPr bwMode="auto">
        <a:xfrm flipV="1">
          <a:off x="4929051" y="1629591"/>
          <a:ext cx="542109" cy="163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25</xdr:col>
      <xdr:colOff>318770</xdr:colOff>
      <xdr:row>23</xdr:row>
      <xdr:rowOff>179705</xdr:rowOff>
    </xdr:from>
    <xdr:to>
      <xdr:col>28</xdr:col>
      <xdr:colOff>0</xdr:colOff>
      <xdr:row>25</xdr:row>
      <xdr:rowOff>152400</xdr:rowOff>
    </xdr:to>
    <xdr:grpSp>
      <xdr:nvGrpSpPr>
        <xdr:cNvPr id="106" name="Group 13"/>
        <xdr:cNvGrpSpPr>
          <a:grpSpLocks/>
        </xdr:cNvGrpSpPr>
      </xdr:nvGrpSpPr>
      <xdr:grpSpPr bwMode="auto">
        <a:xfrm>
          <a:off x="9691370" y="5272405"/>
          <a:ext cx="341630" cy="379095"/>
          <a:chOff x="1054" y="198"/>
          <a:chExt cx="36" cy="42"/>
        </a:xfrm>
        <a:solidFill>
          <a:srgbClr val="0070C0"/>
        </a:solidFill>
      </xdr:grpSpPr>
      <xdr:sp macro="" textlink="">
        <xdr:nvSpPr>
          <xdr:cNvPr id="107" name="AutoShape 14"/>
          <xdr:cNvSpPr>
            <a:spLocks noChangeArrowheads="1"/>
          </xdr:cNvSpPr>
        </xdr:nvSpPr>
        <xdr:spPr bwMode="auto">
          <a:xfrm>
            <a:off x="1054" y="198"/>
            <a:ext cx="36" cy="22"/>
          </a:xfrm>
          <a:prstGeom prst="flowChartExtract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  <xdr:sp macro="" textlink="">
        <xdr:nvSpPr>
          <xdr:cNvPr id="108" name="AutoShape 15"/>
          <xdr:cNvSpPr>
            <a:spLocks noChangeArrowheads="1"/>
          </xdr:cNvSpPr>
        </xdr:nvSpPr>
        <xdr:spPr bwMode="auto">
          <a:xfrm>
            <a:off x="1062" y="220"/>
            <a:ext cx="20" cy="20"/>
          </a:xfrm>
          <a:prstGeom prst="flowChartPredefinedProcess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</xdr:grpSp>
    <xdr:clientData/>
  </xdr:twoCellAnchor>
  <xdr:twoCellAnchor>
    <xdr:from>
      <xdr:col>25</xdr:col>
      <xdr:colOff>357187</xdr:colOff>
      <xdr:row>14</xdr:row>
      <xdr:rowOff>103186</xdr:rowOff>
    </xdr:from>
    <xdr:to>
      <xdr:col>28</xdr:col>
      <xdr:colOff>0</xdr:colOff>
      <xdr:row>15</xdr:row>
      <xdr:rowOff>182879</xdr:rowOff>
    </xdr:to>
    <xdr:grpSp>
      <xdr:nvGrpSpPr>
        <xdr:cNvPr id="109" name="Group 13"/>
        <xdr:cNvGrpSpPr>
          <a:grpSpLocks/>
        </xdr:cNvGrpSpPr>
      </xdr:nvGrpSpPr>
      <xdr:grpSpPr bwMode="auto">
        <a:xfrm>
          <a:off x="9729787" y="3367086"/>
          <a:ext cx="303213" cy="282893"/>
          <a:chOff x="1054" y="198"/>
          <a:chExt cx="36" cy="42"/>
        </a:xfrm>
        <a:solidFill>
          <a:srgbClr val="0070C0"/>
        </a:solidFill>
      </xdr:grpSpPr>
      <xdr:sp macro="" textlink="">
        <xdr:nvSpPr>
          <xdr:cNvPr id="110" name="AutoShape 14"/>
          <xdr:cNvSpPr>
            <a:spLocks noChangeArrowheads="1"/>
          </xdr:cNvSpPr>
        </xdr:nvSpPr>
        <xdr:spPr bwMode="auto">
          <a:xfrm>
            <a:off x="1054" y="198"/>
            <a:ext cx="36" cy="22"/>
          </a:xfrm>
          <a:prstGeom prst="flowChartExtract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  <xdr:sp macro="" textlink="">
        <xdr:nvSpPr>
          <xdr:cNvPr id="111" name="AutoShape 15"/>
          <xdr:cNvSpPr>
            <a:spLocks noChangeArrowheads="1"/>
          </xdr:cNvSpPr>
        </xdr:nvSpPr>
        <xdr:spPr bwMode="auto">
          <a:xfrm>
            <a:off x="1062" y="220"/>
            <a:ext cx="20" cy="20"/>
          </a:xfrm>
          <a:prstGeom prst="flowChartPredefinedProcess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</xdr:grpSp>
    <xdr:clientData/>
  </xdr:twoCellAnchor>
  <xdr:twoCellAnchor>
    <xdr:from>
      <xdr:col>21</xdr:col>
      <xdr:colOff>365760</xdr:colOff>
      <xdr:row>14</xdr:row>
      <xdr:rowOff>38100</xdr:rowOff>
    </xdr:from>
    <xdr:to>
      <xdr:col>22</xdr:col>
      <xdr:colOff>269255</xdr:colOff>
      <xdr:row>16</xdr:row>
      <xdr:rowOff>0</xdr:rowOff>
    </xdr:to>
    <xdr:grpSp>
      <xdr:nvGrpSpPr>
        <xdr:cNvPr id="112" name="Group 13"/>
        <xdr:cNvGrpSpPr>
          <a:grpSpLocks/>
        </xdr:cNvGrpSpPr>
      </xdr:nvGrpSpPr>
      <xdr:grpSpPr bwMode="auto">
        <a:xfrm>
          <a:off x="7807960" y="3302000"/>
          <a:ext cx="386095" cy="368300"/>
          <a:chOff x="1054" y="198"/>
          <a:chExt cx="36" cy="42"/>
        </a:xfrm>
        <a:solidFill>
          <a:srgbClr val="0070C0"/>
        </a:solidFill>
      </xdr:grpSpPr>
      <xdr:sp macro="" textlink="">
        <xdr:nvSpPr>
          <xdr:cNvPr id="113" name="AutoShape 14"/>
          <xdr:cNvSpPr>
            <a:spLocks noChangeArrowheads="1"/>
          </xdr:cNvSpPr>
        </xdr:nvSpPr>
        <xdr:spPr bwMode="auto">
          <a:xfrm>
            <a:off x="1054" y="198"/>
            <a:ext cx="36" cy="22"/>
          </a:xfrm>
          <a:prstGeom prst="flowChartExtract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  <xdr:sp macro="" textlink="">
        <xdr:nvSpPr>
          <xdr:cNvPr id="114" name="AutoShape 15"/>
          <xdr:cNvSpPr>
            <a:spLocks noChangeArrowheads="1"/>
          </xdr:cNvSpPr>
        </xdr:nvSpPr>
        <xdr:spPr bwMode="auto">
          <a:xfrm>
            <a:off x="1062" y="220"/>
            <a:ext cx="20" cy="20"/>
          </a:xfrm>
          <a:prstGeom prst="flowChartPredefinedProcess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</xdr:grp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391175</xdr:colOff>
      <xdr:row>7</xdr:row>
      <xdr:rowOff>76200</xdr:rowOff>
    </xdr:to>
    <xdr:grpSp>
      <xdr:nvGrpSpPr>
        <xdr:cNvPr id="115" name="Group 13"/>
        <xdr:cNvGrpSpPr>
          <a:grpSpLocks/>
        </xdr:cNvGrpSpPr>
      </xdr:nvGrpSpPr>
      <xdr:grpSpPr bwMode="auto">
        <a:xfrm>
          <a:off x="4546600" y="1638300"/>
          <a:ext cx="391175" cy="279400"/>
          <a:chOff x="1054" y="198"/>
          <a:chExt cx="36" cy="42"/>
        </a:xfrm>
        <a:solidFill>
          <a:srgbClr val="00B0F0"/>
        </a:solidFill>
      </xdr:grpSpPr>
      <xdr:sp macro="" textlink="">
        <xdr:nvSpPr>
          <xdr:cNvPr id="116" name="AutoShape 14"/>
          <xdr:cNvSpPr>
            <a:spLocks noChangeArrowheads="1"/>
          </xdr:cNvSpPr>
        </xdr:nvSpPr>
        <xdr:spPr bwMode="auto">
          <a:xfrm>
            <a:off x="1054" y="198"/>
            <a:ext cx="36" cy="22"/>
          </a:xfrm>
          <a:prstGeom prst="flowChartExtract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  <xdr:sp macro="" textlink="">
        <xdr:nvSpPr>
          <xdr:cNvPr id="117" name="AutoShape 15"/>
          <xdr:cNvSpPr>
            <a:spLocks noChangeArrowheads="1"/>
          </xdr:cNvSpPr>
        </xdr:nvSpPr>
        <xdr:spPr bwMode="auto">
          <a:xfrm>
            <a:off x="1062" y="220"/>
            <a:ext cx="20" cy="20"/>
          </a:xfrm>
          <a:prstGeom prst="flowChartPredefinedProcess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</xdr:grpSp>
    <xdr:clientData/>
  </xdr:twoCellAnchor>
  <xdr:twoCellAnchor>
    <xdr:from>
      <xdr:col>19</xdr:col>
      <xdr:colOff>426673</xdr:colOff>
      <xdr:row>14</xdr:row>
      <xdr:rowOff>127635</xdr:rowOff>
    </xdr:from>
    <xdr:to>
      <xdr:col>20</xdr:col>
      <xdr:colOff>345074</xdr:colOff>
      <xdr:row>15</xdr:row>
      <xdr:rowOff>154306</xdr:rowOff>
    </xdr:to>
    <xdr:sp macro="" textlink="">
      <xdr:nvSpPr>
        <xdr:cNvPr id="118" name="Oval 117"/>
        <xdr:cNvSpPr/>
      </xdr:nvSpPr>
      <xdr:spPr bwMode="auto">
        <a:xfrm>
          <a:off x="6979873" y="3328035"/>
          <a:ext cx="406081" cy="224791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10</a:t>
          </a:r>
        </a:p>
      </xdr:txBody>
    </xdr:sp>
    <xdr:clientData/>
  </xdr:twoCellAnchor>
  <xdr:twoCellAnchor>
    <xdr:from>
      <xdr:col>19</xdr:col>
      <xdr:colOff>285433</xdr:colOff>
      <xdr:row>11</xdr:row>
      <xdr:rowOff>36195</xdr:rowOff>
    </xdr:from>
    <xdr:to>
      <xdr:col>20</xdr:col>
      <xdr:colOff>203835</xdr:colOff>
      <xdr:row>12</xdr:row>
      <xdr:rowOff>62866</xdr:rowOff>
    </xdr:to>
    <xdr:sp macro="" textlink="">
      <xdr:nvSpPr>
        <xdr:cNvPr id="119" name="Oval 118"/>
        <xdr:cNvSpPr/>
      </xdr:nvSpPr>
      <xdr:spPr bwMode="auto">
        <a:xfrm>
          <a:off x="6838633" y="2642235"/>
          <a:ext cx="406082" cy="224791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11</a:t>
          </a:r>
        </a:p>
      </xdr:txBody>
    </xdr:sp>
    <xdr:clientData/>
  </xdr:twoCellAnchor>
  <xdr:twoCellAnchor>
    <xdr:from>
      <xdr:col>19</xdr:col>
      <xdr:colOff>355918</xdr:colOff>
      <xdr:row>7</xdr:row>
      <xdr:rowOff>20955</xdr:rowOff>
    </xdr:from>
    <xdr:to>
      <xdr:col>20</xdr:col>
      <xdr:colOff>276225</xdr:colOff>
      <xdr:row>8</xdr:row>
      <xdr:rowOff>47626</xdr:rowOff>
    </xdr:to>
    <xdr:sp macro="" textlink="">
      <xdr:nvSpPr>
        <xdr:cNvPr id="120" name="Oval 119"/>
        <xdr:cNvSpPr/>
      </xdr:nvSpPr>
      <xdr:spPr bwMode="auto">
        <a:xfrm>
          <a:off x="6909118" y="1834515"/>
          <a:ext cx="407987" cy="224791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800" b="0">
              <a:solidFill>
                <a:sysClr val="windowText" lastClr="000000"/>
              </a:solidFill>
              <a:latin typeface="Arial Narrow" pitchFamily="34" charset="0"/>
            </a:rPr>
            <a:t>12</a:t>
          </a:r>
        </a:p>
      </xdr:txBody>
    </xdr:sp>
    <xdr:clientData/>
  </xdr:twoCellAnchor>
  <xdr:twoCellAnchor>
    <xdr:from>
      <xdr:col>19</xdr:col>
      <xdr:colOff>228600</xdr:colOff>
      <xdr:row>6</xdr:row>
      <xdr:rowOff>152400</xdr:rowOff>
    </xdr:from>
    <xdr:to>
      <xdr:col>22</xdr:col>
      <xdr:colOff>228600</xdr:colOff>
      <xdr:row>16</xdr:row>
      <xdr:rowOff>76200</xdr:rowOff>
    </xdr:to>
    <xdr:sp macro="" textlink="">
      <xdr:nvSpPr>
        <xdr:cNvPr id="121" name="Freeform 120"/>
        <xdr:cNvSpPr/>
      </xdr:nvSpPr>
      <xdr:spPr>
        <a:xfrm>
          <a:off x="6781800" y="1760220"/>
          <a:ext cx="1463040" cy="1912620"/>
        </a:xfrm>
        <a:custGeom>
          <a:avLst/>
          <a:gdLst>
            <a:gd name="connsiteX0" fmla="*/ 1162050 w 1457325"/>
            <a:gd name="connsiteY0" fmla="*/ 1514475 h 1933575"/>
            <a:gd name="connsiteX1" fmla="*/ 1352550 w 1457325"/>
            <a:gd name="connsiteY1" fmla="*/ 1524000 h 1933575"/>
            <a:gd name="connsiteX2" fmla="*/ 1381125 w 1457325"/>
            <a:gd name="connsiteY2" fmla="*/ 1533525 h 1933575"/>
            <a:gd name="connsiteX3" fmla="*/ 1400175 w 1457325"/>
            <a:gd name="connsiteY3" fmla="*/ 1562100 h 1933575"/>
            <a:gd name="connsiteX4" fmla="*/ 1428750 w 1457325"/>
            <a:gd name="connsiteY4" fmla="*/ 1581150 h 1933575"/>
            <a:gd name="connsiteX5" fmla="*/ 1447800 w 1457325"/>
            <a:gd name="connsiteY5" fmla="*/ 1638300 h 1933575"/>
            <a:gd name="connsiteX6" fmla="*/ 1457325 w 1457325"/>
            <a:gd name="connsiteY6" fmla="*/ 1666875 h 1933575"/>
            <a:gd name="connsiteX7" fmla="*/ 1447800 w 1457325"/>
            <a:gd name="connsiteY7" fmla="*/ 1885950 h 1933575"/>
            <a:gd name="connsiteX8" fmla="*/ 1438275 w 1457325"/>
            <a:gd name="connsiteY8" fmla="*/ 1914525 h 1933575"/>
            <a:gd name="connsiteX9" fmla="*/ 1381125 w 1457325"/>
            <a:gd name="connsiteY9" fmla="*/ 1924050 h 1933575"/>
            <a:gd name="connsiteX10" fmla="*/ 1352550 w 1457325"/>
            <a:gd name="connsiteY10" fmla="*/ 1933575 h 1933575"/>
            <a:gd name="connsiteX11" fmla="*/ 485775 w 1457325"/>
            <a:gd name="connsiteY11" fmla="*/ 1924050 h 1933575"/>
            <a:gd name="connsiteX12" fmla="*/ 409575 w 1457325"/>
            <a:gd name="connsiteY12" fmla="*/ 1905000 h 1933575"/>
            <a:gd name="connsiteX13" fmla="*/ 333375 w 1457325"/>
            <a:gd name="connsiteY13" fmla="*/ 1885950 h 1933575"/>
            <a:gd name="connsiteX14" fmla="*/ 304800 w 1457325"/>
            <a:gd name="connsiteY14" fmla="*/ 1876425 h 1933575"/>
            <a:gd name="connsiteX15" fmla="*/ 266700 w 1457325"/>
            <a:gd name="connsiteY15" fmla="*/ 1866900 h 1933575"/>
            <a:gd name="connsiteX16" fmla="*/ 209550 w 1457325"/>
            <a:gd name="connsiteY16" fmla="*/ 1847850 h 1933575"/>
            <a:gd name="connsiteX17" fmla="*/ 142875 w 1457325"/>
            <a:gd name="connsiteY17" fmla="*/ 1828800 h 1933575"/>
            <a:gd name="connsiteX18" fmla="*/ 114300 w 1457325"/>
            <a:gd name="connsiteY18" fmla="*/ 1809750 h 1933575"/>
            <a:gd name="connsiteX19" fmla="*/ 57150 w 1457325"/>
            <a:gd name="connsiteY19" fmla="*/ 1724025 h 1933575"/>
            <a:gd name="connsiteX20" fmla="*/ 38100 w 1457325"/>
            <a:gd name="connsiteY20" fmla="*/ 1695450 h 1933575"/>
            <a:gd name="connsiteX21" fmla="*/ 19050 w 1457325"/>
            <a:gd name="connsiteY21" fmla="*/ 1638300 h 1933575"/>
            <a:gd name="connsiteX22" fmla="*/ 0 w 1457325"/>
            <a:gd name="connsiteY22" fmla="*/ 1571625 h 1933575"/>
            <a:gd name="connsiteX23" fmla="*/ 9525 w 1457325"/>
            <a:gd name="connsiteY23" fmla="*/ 466725 h 1933575"/>
            <a:gd name="connsiteX24" fmla="*/ 19050 w 1457325"/>
            <a:gd name="connsiteY24" fmla="*/ 247650 h 1933575"/>
            <a:gd name="connsiteX25" fmla="*/ 57150 w 1457325"/>
            <a:gd name="connsiteY25" fmla="*/ 161925 h 1933575"/>
            <a:gd name="connsiteX26" fmla="*/ 66675 w 1457325"/>
            <a:gd name="connsiteY26" fmla="*/ 133350 h 1933575"/>
            <a:gd name="connsiteX27" fmla="*/ 85725 w 1457325"/>
            <a:gd name="connsiteY27" fmla="*/ 104775 h 1933575"/>
            <a:gd name="connsiteX28" fmla="*/ 114300 w 1457325"/>
            <a:gd name="connsiteY28" fmla="*/ 47625 h 1933575"/>
            <a:gd name="connsiteX29" fmla="*/ 171450 w 1457325"/>
            <a:gd name="connsiteY29" fmla="*/ 19050 h 1933575"/>
            <a:gd name="connsiteX30" fmla="*/ 209550 w 1457325"/>
            <a:gd name="connsiteY30" fmla="*/ 0 h 1933575"/>
            <a:gd name="connsiteX31" fmla="*/ 438150 w 1457325"/>
            <a:gd name="connsiteY31" fmla="*/ 9525 h 1933575"/>
            <a:gd name="connsiteX32" fmla="*/ 485775 w 1457325"/>
            <a:gd name="connsiteY32" fmla="*/ 85725 h 1933575"/>
            <a:gd name="connsiteX33" fmla="*/ 514350 w 1457325"/>
            <a:gd name="connsiteY33" fmla="*/ 171450 h 1933575"/>
            <a:gd name="connsiteX34" fmla="*/ 523875 w 1457325"/>
            <a:gd name="connsiteY34" fmla="*/ 200025 h 1933575"/>
            <a:gd name="connsiteX35" fmla="*/ 533400 w 1457325"/>
            <a:gd name="connsiteY35" fmla="*/ 228600 h 1933575"/>
            <a:gd name="connsiteX36" fmla="*/ 552450 w 1457325"/>
            <a:gd name="connsiteY36" fmla="*/ 323850 h 1933575"/>
            <a:gd name="connsiteX37" fmla="*/ 542925 w 1457325"/>
            <a:gd name="connsiteY37" fmla="*/ 838200 h 1933575"/>
            <a:gd name="connsiteX38" fmla="*/ 533400 w 1457325"/>
            <a:gd name="connsiteY38" fmla="*/ 1266825 h 1933575"/>
            <a:gd name="connsiteX39" fmla="*/ 542925 w 1457325"/>
            <a:gd name="connsiteY39" fmla="*/ 1447800 h 1933575"/>
            <a:gd name="connsiteX40" fmla="*/ 600075 w 1457325"/>
            <a:gd name="connsiteY40" fmla="*/ 1485900 h 1933575"/>
            <a:gd name="connsiteX41" fmla="*/ 628650 w 1457325"/>
            <a:gd name="connsiteY41" fmla="*/ 1504950 h 1933575"/>
            <a:gd name="connsiteX42" fmla="*/ 781050 w 1457325"/>
            <a:gd name="connsiteY42" fmla="*/ 1495425 h 1933575"/>
            <a:gd name="connsiteX43" fmla="*/ 819150 w 1457325"/>
            <a:gd name="connsiteY43" fmla="*/ 1485900 h 1933575"/>
            <a:gd name="connsiteX44" fmla="*/ 876300 w 1457325"/>
            <a:gd name="connsiteY44" fmla="*/ 1466850 h 1933575"/>
            <a:gd name="connsiteX45" fmla="*/ 1019175 w 1457325"/>
            <a:gd name="connsiteY45" fmla="*/ 1476375 h 1933575"/>
            <a:gd name="connsiteX46" fmla="*/ 1047750 w 1457325"/>
            <a:gd name="connsiteY46" fmla="*/ 1485900 h 1933575"/>
            <a:gd name="connsiteX47" fmla="*/ 1095375 w 1457325"/>
            <a:gd name="connsiteY47" fmla="*/ 1495425 h 1933575"/>
            <a:gd name="connsiteX48" fmla="*/ 1162050 w 1457325"/>
            <a:gd name="connsiteY48" fmla="*/ 1514475 h 19335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</a:cxnLst>
          <a:rect l="l" t="t" r="r" b="b"/>
          <a:pathLst>
            <a:path w="1457325" h="1933575">
              <a:moveTo>
                <a:pt x="1162050" y="1514475"/>
              </a:moveTo>
              <a:cubicBezTo>
                <a:pt x="1204913" y="1519238"/>
                <a:pt x="1289210" y="1518492"/>
                <a:pt x="1352550" y="1524000"/>
              </a:cubicBezTo>
              <a:cubicBezTo>
                <a:pt x="1362552" y="1524870"/>
                <a:pt x="1373285" y="1527253"/>
                <a:pt x="1381125" y="1533525"/>
              </a:cubicBezTo>
              <a:cubicBezTo>
                <a:pt x="1390064" y="1540676"/>
                <a:pt x="1392080" y="1554005"/>
                <a:pt x="1400175" y="1562100"/>
              </a:cubicBezTo>
              <a:cubicBezTo>
                <a:pt x="1408270" y="1570195"/>
                <a:pt x="1419225" y="1574800"/>
                <a:pt x="1428750" y="1581150"/>
              </a:cubicBezTo>
              <a:lnTo>
                <a:pt x="1447800" y="1638300"/>
              </a:lnTo>
              <a:lnTo>
                <a:pt x="1457325" y="1666875"/>
              </a:lnTo>
              <a:cubicBezTo>
                <a:pt x="1454150" y="1739900"/>
                <a:pt x="1453406" y="1813071"/>
                <a:pt x="1447800" y="1885950"/>
              </a:cubicBezTo>
              <a:cubicBezTo>
                <a:pt x="1447030" y="1895961"/>
                <a:pt x="1446992" y="1909544"/>
                <a:pt x="1438275" y="1914525"/>
              </a:cubicBezTo>
              <a:cubicBezTo>
                <a:pt x="1421507" y="1924107"/>
                <a:pt x="1399978" y="1919860"/>
                <a:pt x="1381125" y="1924050"/>
              </a:cubicBezTo>
              <a:cubicBezTo>
                <a:pt x="1371324" y="1926228"/>
                <a:pt x="1362075" y="1930400"/>
                <a:pt x="1352550" y="1933575"/>
              </a:cubicBezTo>
              <a:lnTo>
                <a:pt x="485775" y="1924050"/>
              </a:lnTo>
              <a:cubicBezTo>
                <a:pt x="452138" y="1923349"/>
                <a:pt x="438728" y="1912951"/>
                <a:pt x="409575" y="1905000"/>
              </a:cubicBezTo>
              <a:cubicBezTo>
                <a:pt x="384316" y="1898111"/>
                <a:pt x="358213" y="1894229"/>
                <a:pt x="333375" y="1885950"/>
              </a:cubicBezTo>
              <a:cubicBezTo>
                <a:pt x="323850" y="1882775"/>
                <a:pt x="314454" y="1879183"/>
                <a:pt x="304800" y="1876425"/>
              </a:cubicBezTo>
              <a:cubicBezTo>
                <a:pt x="292213" y="1872829"/>
                <a:pt x="279239" y="1870662"/>
                <a:pt x="266700" y="1866900"/>
              </a:cubicBezTo>
              <a:cubicBezTo>
                <a:pt x="247466" y="1861130"/>
                <a:pt x="229031" y="1852720"/>
                <a:pt x="209550" y="1847850"/>
              </a:cubicBezTo>
              <a:cubicBezTo>
                <a:pt x="197343" y="1844798"/>
                <a:pt x="156540" y="1835632"/>
                <a:pt x="142875" y="1828800"/>
              </a:cubicBezTo>
              <a:cubicBezTo>
                <a:pt x="132636" y="1823680"/>
                <a:pt x="123825" y="1816100"/>
                <a:pt x="114300" y="1809750"/>
              </a:cubicBezTo>
              <a:lnTo>
                <a:pt x="57150" y="1724025"/>
              </a:lnTo>
              <a:cubicBezTo>
                <a:pt x="50800" y="1714500"/>
                <a:pt x="41720" y="1706310"/>
                <a:pt x="38100" y="1695450"/>
              </a:cubicBezTo>
              <a:cubicBezTo>
                <a:pt x="31750" y="1676400"/>
                <a:pt x="23920" y="1657781"/>
                <a:pt x="19050" y="1638300"/>
              </a:cubicBezTo>
              <a:cubicBezTo>
                <a:pt x="7090" y="1590460"/>
                <a:pt x="13665" y="1612619"/>
                <a:pt x="0" y="1571625"/>
              </a:cubicBezTo>
              <a:cubicBezTo>
                <a:pt x="3175" y="1203325"/>
                <a:pt x="4226" y="835001"/>
                <a:pt x="9525" y="466725"/>
              </a:cubicBezTo>
              <a:cubicBezTo>
                <a:pt x="10577" y="393639"/>
                <a:pt x="11529" y="320356"/>
                <a:pt x="19050" y="247650"/>
              </a:cubicBezTo>
              <a:cubicBezTo>
                <a:pt x="25461" y="185682"/>
                <a:pt x="36231" y="203764"/>
                <a:pt x="57150" y="161925"/>
              </a:cubicBezTo>
              <a:cubicBezTo>
                <a:pt x="61640" y="152945"/>
                <a:pt x="62185" y="142330"/>
                <a:pt x="66675" y="133350"/>
              </a:cubicBezTo>
              <a:cubicBezTo>
                <a:pt x="71795" y="123111"/>
                <a:pt x="80605" y="115014"/>
                <a:pt x="85725" y="104775"/>
              </a:cubicBezTo>
              <a:cubicBezTo>
                <a:pt x="101219" y="73787"/>
                <a:pt x="87003" y="74922"/>
                <a:pt x="114300" y="47625"/>
              </a:cubicBezTo>
              <a:cubicBezTo>
                <a:pt x="137181" y="24744"/>
                <a:pt x="144336" y="30670"/>
                <a:pt x="171450" y="19050"/>
              </a:cubicBezTo>
              <a:cubicBezTo>
                <a:pt x="184501" y="13457"/>
                <a:pt x="196850" y="6350"/>
                <a:pt x="209550" y="0"/>
              </a:cubicBezTo>
              <a:cubicBezTo>
                <a:pt x="285750" y="3175"/>
                <a:pt x="362350" y="1103"/>
                <a:pt x="438150" y="9525"/>
              </a:cubicBezTo>
              <a:cubicBezTo>
                <a:pt x="474725" y="13589"/>
                <a:pt x="478380" y="63541"/>
                <a:pt x="485775" y="85725"/>
              </a:cubicBezTo>
              <a:lnTo>
                <a:pt x="514350" y="171450"/>
              </a:lnTo>
              <a:lnTo>
                <a:pt x="523875" y="200025"/>
              </a:lnTo>
              <a:cubicBezTo>
                <a:pt x="527050" y="209550"/>
                <a:pt x="530965" y="218860"/>
                <a:pt x="533400" y="228600"/>
              </a:cubicBezTo>
              <a:cubicBezTo>
                <a:pt x="547609" y="285436"/>
                <a:pt x="540773" y="253787"/>
                <a:pt x="552450" y="323850"/>
              </a:cubicBezTo>
              <a:cubicBezTo>
                <a:pt x="549275" y="495300"/>
                <a:pt x="546389" y="666756"/>
                <a:pt x="542925" y="838200"/>
              </a:cubicBezTo>
              <a:cubicBezTo>
                <a:pt x="540039" y="981081"/>
                <a:pt x="533400" y="1123915"/>
                <a:pt x="533400" y="1266825"/>
              </a:cubicBezTo>
              <a:cubicBezTo>
                <a:pt x="533400" y="1327233"/>
                <a:pt x="525336" y="1390009"/>
                <a:pt x="542925" y="1447800"/>
              </a:cubicBezTo>
              <a:cubicBezTo>
                <a:pt x="549591" y="1469703"/>
                <a:pt x="581025" y="1473200"/>
                <a:pt x="600075" y="1485900"/>
              </a:cubicBezTo>
              <a:lnTo>
                <a:pt x="628650" y="1504950"/>
              </a:lnTo>
              <a:cubicBezTo>
                <a:pt x="679450" y="1501775"/>
                <a:pt x="730403" y="1500490"/>
                <a:pt x="781050" y="1495425"/>
              </a:cubicBezTo>
              <a:cubicBezTo>
                <a:pt x="794076" y="1494122"/>
                <a:pt x="806611" y="1489662"/>
                <a:pt x="819150" y="1485900"/>
              </a:cubicBezTo>
              <a:cubicBezTo>
                <a:pt x="838384" y="1480130"/>
                <a:pt x="876300" y="1466850"/>
                <a:pt x="876300" y="1466850"/>
              </a:cubicBezTo>
              <a:cubicBezTo>
                <a:pt x="923925" y="1470025"/>
                <a:pt x="971736" y="1471104"/>
                <a:pt x="1019175" y="1476375"/>
              </a:cubicBezTo>
              <a:cubicBezTo>
                <a:pt x="1029154" y="1477484"/>
                <a:pt x="1038010" y="1483465"/>
                <a:pt x="1047750" y="1485900"/>
              </a:cubicBezTo>
              <a:cubicBezTo>
                <a:pt x="1063456" y="1489827"/>
                <a:pt x="1079500" y="1492250"/>
                <a:pt x="1095375" y="1495425"/>
              </a:cubicBezTo>
              <a:cubicBezTo>
                <a:pt x="1137159" y="1523281"/>
                <a:pt x="1119187" y="1509712"/>
                <a:pt x="1162050" y="1514475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266700</xdr:colOff>
      <xdr:row>14</xdr:row>
      <xdr:rowOff>47625</xdr:rowOff>
    </xdr:from>
    <xdr:to>
      <xdr:col>28</xdr:col>
      <xdr:colOff>19050</xdr:colOff>
      <xdr:row>16</xdr:row>
      <xdr:rowOff>114300</xdr:rowOff>
    </xdr:to>
    <xdr:sp macro="" textlink="">
      <xdr:nvSpPr>
        <xdr:cNvPr id="122" name="Freeform 121"/>
        <xdr:cNvSpPr/>
      </xdr:nvSpPr>
      <xdr:spPr>
        <a:xfrm>
          <a:off x="8282940" y="3248025"/>
          <a:ext cx="1885950" cy="462915"/>
        </a:xfrm>
        <a:custGeom>
          <a:avLst/>
          <a:gdLst>
            <a:gd name="connsiteX0" fmla="*/ 66675 w 1876425"/>
            <a:gd name="connsiteY0" fmla="*/ 447675 h 466725"/>
            <a:gd name="connsiteX1" fmla="*/ 57150 w 1876425"/>
            <a:gd name="connsiteY1" fmla="*/ 400050 h 466725"/>
            <a:gd name="connsiteX2" fmla="*/ 28575 w 1876425"/>
            <a:gd name="connsiteY2" fmla="*/ 371475 h 466725"/>
            <a:gd name="connsiteX3" fmla="*/ 19050 w 1876425"/>
            <a:gd name="connsiteY3" fmla="*/ 333375 h 466725"/>
            <a:gd name="connsiteX4" fmla="*/ 0 w 1876425"/>
            <a:gd name="connsiteY4" fmla="*/ 276225 h 466725"/>
            <a:gd name="connsiteX5" fmla="*/ 9525 w 1876425"/>
            <a:gd name="connsiteY5" fmla="*/ 142875 h 466725"/>
            <a:gd name="connsiteX6" fmla="*/ 38100 w 1876425"/>
            <a:gd name="connsiteY6" fmla="*/ 133350 h 466725"/>
            <a:gd name="connsiteX7" fmla="*/ 200025 w 1876425"/>
            <a:gd name="connsiteY7" fmla="*/ 123825 h 466725"/>
            <a:gd name="connsiteX8" fmla="*/ 228600 w 1876425"/>
            <a:gd name="connsiteY8" fmla="*/ 114300 h 466725"/>
            <a:gd name="connsiteX9" fmla="*/ 266700 w 1876425"/>
            <a:gd name="connsiteY9" fmla="*/ 95250 h 466725"/>
            <a:gd name="connsiteX10" fmla="*/ 333375 w 1876425"/>
            <a:gd name="connsiteY10" fmla="*/ 85725 h 466725"/>
            <a:gd name="connsiteX11" fmla="*/ 428625 w 1876425"/>
            <a:gd name="connsiteY11" fmla="*/ 57150 h 466725"/>
            <a:gd name="connsiteX12" fmla="*/ 904875 w 1876425"/>
            <a:gd name="connsiteY12" fmla="*/ 47625 h 466725"/>
            <a:gd name="connsiteX13" fmla="*/ 971550 w 1876425"/>
            <a:gd name="connsiteY13" fmla="*/ 38100 h 466725"/>
            <a:gd name="connsiteX14" fmla="*/ 1000125 w 1876425"/>
            <a:gd name="connsiteY14" fmla="*/ 28575 h 466725"/>
            <a:gd name="connsiteX15" fmla="*/ 1133475 w 1876425"/>
            <a:gd name="connsiteY15" fmla="*/ 9525 h 466725"/>
            <a:gd name="connsiteX16" fmla="*/ 1162050 w 1876425"/>
            <a:gd name="connsiteY16" fmla="*/ 0 h 466725"/>
            <a:gd name="connsiteX17" fmla="*/ 1619250 w 1876425"/>
            <a:gd name="connsiteY17" fmla="*/ 9525 h 466725"/>
            <a:gd name="connsiteX18" fmla="*/ 1695450 w 1876425"/>
            <a:gd name="connsiteY18" fmla="*/ 28575 h 466725"/>
            <a:gd name="connsiteX19" fmla="*/ 1752600 w 1876425"/>
            <a:gd name="connsiteY19" fmla="*/ 66675 h 466725"/>
            <a:gd name="connsiteX20" fmla="*/ 1819275 w 1876425"/>
            <a:gd name="connsiteY20" fmla="*/ 95250 h 466725"/>
            <a:gd name="connsiteX21" fmla="*/ 1847850 w 1876425"/>
            <a:gd name="connsiteY21" fmla="*/ 123825 h 466725"/>
            <a:gd name="connsiteX22" fmla="*/ 1876425 w 1876425"/>
            <a:gd name="connsiteY22" fmla="*/ 142875 h 466725"/>
            <a:gd name="connsiteX23" fmla="*/ 1828800 w 1876425"/>
            <a:gd name="connsiteY23" fmla="*/ 333375 h 466725"/>
            <a:gd name="connsiteX24" fmla="*/ 1800225 w 1876425"/>
            <a:gd name="connsiteY24" fmla="*/ 352425 h 466725"/>
            <a:gd name="connsiteX25" fmla="*/ 1743075 w 1876425"/>
            <a:gd name="connsiteY25" fmla="*/ 371475 h 466725"/>
            <a:gd name="connsiteX26" fmla="*/ 1685925 w 1876425"/>
            <a:gd name="connsiteY26" fmla="*/ 419100 h 466725"/>
            <a:gd name="connsiteX27" fmla="*/ 1619250 w 1876425"/>
            <a:gd name="connsiteY27" fmla="*/ 438150 h 466725"/>
            <a:gd name="connsiteX28" fmla="*/ 1304925 w 1876425"/>
            <a:gd name="connsiteY28" fmla="*/ 457200 h 466725"/>
            <a:gd name="connsiteX29" fmla="*/ 1104900 w 1876425"/>
            <a:gd name="connsiteY29" fmla="*/ 466725 h 466725"/>
            <a:gd name="connsiteX30" fmla="*/ 447675 w 1876425"/>
            <a:gd name="connsiteY30" fmla="*/ 457200 h 466725"/>
            <a:gd name="connsiteX31" fmla="*/ 352425 w 1876425"/>
            <a:gd name="connsiteY31" fmla="*/ 447675 h 466725"/>
            <a:gd name="connsiteX32" fmla="*/ 66675 w 1876425"/>
            <a:gd name="connsiteY32" fmla="*/ 447675 h 466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</a:cxnLst>
          <a:rect l="l" t="t" r="r" b="b"/>
          <a:pathLst>
            <a:path w="1876425" h="466725">
              <a:moveTo>
                <a:pt x="66675" y="447675"/>
              </a:moveTo>
              <a:cubicBezTo>
                <a:pt x="17463" y="439738"/>
                <a:pt x="64390" y="414530"/>
                <a:pt x="57150" y="400050"/>
              </a:cubicBezTo>
              <a:cubicBezTo>
                <a:pt x="51126" y="388002"/>
                <a:pt x="35258" y="383171"/>
                <a:pt x="28575" y="371475"/>
              </a:cubicBezTo>
              <a:cubicBezTo>
                <a:pt x="22080" y="360109"/>
                <a:pt x="22812" y="345914"/>
                <a:pt x="19050" y="333375"/>
              </a:cubicBezTo>
              <a:cubicBezTo>
                <a:pt x="13280" y="314141"/>
                <a:pt x="0" y="276225"/>
                <a:pt x="0" y="276225"/>
              </a:cubicBezTo>
              <a:cubicBezTo>
                <a:pt x="3175" y="231775"/>
                <a:pt x="-1957" y="185934"/>
                <a:pt x="9525" y="142875"/>
              </a:cubicBezTo>
              <a:cubicBezTo>
                <a:pt x="12112" y="133174"/>
                <a:pt x="28110" y="134349"/>
                <a:pt x="38100" y="133350"/>
              </a:cubicBezTo>
              <a:cubicBezTo>
                <a:pt x="91900" y="127970"/>
                <a:pt x="146050" y="127000"/>
                <a:pt x="200025" y="123825"/>
              </a:cubicBezTo>
              <a:cubicBezTo>
                <a:pt x="209550" y="120650"/>
                <a:pt x="219372" y="118255"/>
                <a:pt x="228600" y="114300"/>
              </a:cubicBezTo>
              <a:cubicBezTo>
                <a:pt x="241651" y="108707"/>
                <a:pt x="253001" y="98986"/>
                <a:pt x="266700" y="95250"/>
              </a:cubicBezTo>
              <a:cubicBezTo>
                <a:pt x="288360" y="89343"/>
                <a:pt x="311150" y="88900"/>
                <a:pt x="333375" y="85725"/>
              </a:cubicBezTo>
              <a:cubicBezTo>
                <a:pt x="339460" y="83697"/>
                <a:pt x="412430" y="57750"/>
                <a:pt x="428625" y="57150"/>
              </a:cubicBezTo>
              <a:cubicBezTo>
                <a:pt x="587298" y="51273"/>
                <a:pt x="746125" y="50800"/>
                <a:pt x="904875" y="47625"/>
              </a:cubicBezTo>
              <a:cubicBezTo>
                <a:pt x="927100" y="44450"/>
                <a:pt x="949535" y="42503"/>
                <a:pt x="971550" y="38100"/>
              </a:cubicBezTo>
              <a:cubicBezTo>
                <a:pt x="981395" y="36131"/>
                <a:pt x="990247" y="30371"/>
                <a:pt x="1000125" y="28575"/>
              </a:cubicBezTo>
              <a:cubicBezTo>
                <a:pt x="1079424" y="14157"/>
                <a:pt x="1063196" y="25143"/>
                <a:pt x="1133475" y="9525"/>
              </a:cubicBezTo>
              <a:cubicBezTo>
                <a:pt x="1143276" y="7347"/>
                <a:pt x="1152525" y="3175"/>
                <a:pt x="1162050" y="0"/>
              </a:cubicBezTo>
              <a:lnTo>
                <a:pt x="1619250" y="9525"/>
              </a:lnTo>
              <a:cubicBezTo>
                <a:pt x="1628310" y="9867"/>
                <a:pt x="1681539" y="20847"/>
                <a:pt x="1695450" y="28575"/>
              </a:cubicBezTo>
              <a:cubicBezTo>
                <a:pt x="1715464" y="39694"/>
                <a:pt x="1730880" y="59435"/>
                <a:pt x="1752600" y="66675"/>
              </a:cubicBezTo>
              <a:cubicBezTo>
                <a:pt x="1775919" y="74448"/>
                <a:pt x="1798677" y="80537"/>
                <a:pt x="1819275" y="95250"/>
              </a:cubicBezTo>
              <a:cubicBezTo>
                <a:pt x="1830236" y="103080"/>
                <a:pt x="1837502" y="115201"/>
                <a:pt x="1847850" y="123825"/>
              </a:cubicBezTo>
              <a:cubicBezTo>
                <a:pt x="1856644" y="131154"/>
                <a:pt x="1866900" y="136525"/>
                <a:pt x="1876425" y="142875"/>
              </a:cubicBezTo>
              <a:cubicBezTo>
                <a:pt x="1872911" y="192075"/>
                <a:pt x="1887693" y="294113"/>
                <a:pt x="1828800" y="333375"/>
              </a:cubicBezTo>
              <a:cubicBezTo>
                <a:pt x="1819275" y="339725"/>
                <a:pt x="1810686" y="347776"/>
                <a:pt x="1800225" y="352425"/>
              </a:cubicBezTo>
              <a:cubicBezTo>
                <a:pt x="1781875" y="360580"/>
                <a:pt x="1743075" y="371475"/>
                <a:pt x="1743075" y="371475"/>
              </a:cubicBezTo>
              <a:cubicBezTo>
                <a:pt x="1722009" y="392541"/>
                <a:pt x="1712447" y="405839"/>
                <a:pt x="1685925" y="419100"/>
              </a:cubicBezTo>
              <a:cubicBezTo>
                <a:pt x="1673821" y="425152"/>
                <a:pt x="1629423" y="436115"/>
                <a:pt x="1619250" y="438150"/>
              </a:cubicBezTo>
              <a:cubicBezTo>
                <a:pt x="1505509" y="460898"/>
                <a:pt x="1456915" y="450867"/>
                <a:pt x="1304925" y="457200"/>
              </a:cubicBezTo>
              <a:lnTo>
                <a:pt x="1104900" y="466725"/>
              </a:lnTo>
              <a:lnTo>
                <a:pt x="447675" y="457200"/>
              </a:lnTo>
              <a:cubicBezTo>
                <a:pt x="415777" y="456392"/>
                <a:pt x="384289" y="449352"/>
                <a:pt x="352425" y="447675"/>
              </a:cubicBezTo>
              <a:cubicBezTo>
                <a:pt x="263591" y="443000"/>
                <a:pt x="115887" y="455612"/>
                <a:pt x="66675" y="447675"/>
              </a:cubicBez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91465</xdr:colOff>
      <xdr:row>25</xdr:row>
      <xdr:rowOff>119743</xdr:rowOff>
    </xdr:from>
    <xdr:to>
      <xdr:col>2</xdr:col>
      <xdr:colOff>54428</xdr:colOff>
      <xdr:row>38</xdr:row>
      <xdr:rowOff>148998</xdr:rowOff>
    </xdr:to>
    <xdr:sp macro="" textlink="">
      <xdr:nvSpPr>
        <xdr:cNvPr id="123" name="Rectangle 39"/>
        <xdr:cNvSpPr>
          <a:spLocks noChangeArrowheads="1"/>
        </xdr:cNvSpPr>
      </xdr:nvSpPr>
      <xdr:spPr bwMode="auto">
        <a:xfrm flipH="1">
          <a:off x="91465" y="5499463"/>
          <a:ext cx="161083" cy="26048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KAK</a:t>
          </a:r>
        </a:p>
      </xdr:txBody>
    </xdr:sp>
    <xdr:clientData/>
  </xdr:twoCellAnchor>
  <xdr:twoCellAnchor>
    <xdr:from>
      <xdr:col>28</xdr:col>
      <xdr:colOff>19050</xdr:colOff>
      <xdr:row>13</xdr:row>
      <xdr:rowOff>124164</xdr:rowOff>
    </xdr:from>
    <xdr:to>
      <xdr:col>28</xdr:col>
      <xdr:colOff>262174</xdr:colOff>
      <xdr:row>14</xdr:row>
      <xdr:rowOff>188001</xdr:rowOff>
    </xdr:to>
    <xdr:cxnSp macro="">
      <xdr:nvCxnSpPr>
        <xdr:cNvPr id="124" name="Straight Arrow Connector 123"/>
        <xdr:cNvCxnSpPr>
          <a:stCxn id="122" idx="22"/>
          <a:endCxn id="79" idx="2"/>
        </xdr:cNvCxnSpPr>
      </xdr:nvCxnSpPr>
      <xdr:spPr>
        <a:xfrm flipV="1">
          <a:off x="10168890" y="3126444"/>
          <a:ext cx="243124" cy="261957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226650</xdr:colOff>
      <xdr:row>11</xdr:row>
      <xdr:rowOff>178254</xdr:rowOff>
    </xdr:from>
    <xdr:to>
      <xdr:col>24</xdr:col>
      <xdr:colOff>40822</xdr:colOff>
      <xdr:row>14</xdr:row>
      <xdr:rowOff>133676</xdr:rowOff>
    </xdr:to>
    <xdr:cxnSp macro="">
      <xdr:nvCxnSpPr>
        <xdr:cNvPr id="125" name="Straight Arrow Connector 124"/>
        <xdr:cNvCxnSpPr/>
      </xdr:nvCxnSpPr>
      <xdr:spPr>
        <a:xfrm flipV="1">
          <a:off x="8242890" y="2784294"/>
          <a:ext cx="789532" cy="549782"/>
        </a:xfrm>
        <a:prstGeom prst="straightConnector1">
          <a:avLst/>
        </a:prstGeom>
        <a:ln w="254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42511</xdr:colOff>
      <xdr:row>11</xdr:row>
      <xdr:rowOff>58832</xdr:rowOff>
    </xdr:from>
    <xdr:ext cx="850118" cy="179473"/>
    <xdr:sp macro="" textlink="">
      <xdr:nvSpPr>
        <xdr:cNvPr id="126" name="Text Box 17"/>
        <xdr:cNvSpPr txBox="1">
          <a:spLocks noChangeArrowheads="1"/>
        </xdr:cNvSpPr>
      </xdr:nvSpPr>
      <xdr:spPr bwMode="auto">
        <a:xfrm>
          <a:off x="9034111" y="2664872"/>
          <a:ext cx="850118" cy="17947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  <xdr:txBody>
        <a:bodyPr wrap="square" lIns="18288" tIns="32004" rIns="18288" bIns="0" anchor="t" upright="1">
          <a:spAutoFit/>
        </a:bodyPr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POSKO 45</a:t>
          </a:r>
        </a:p>
      </xdr:txBody>
    </xdr:sp>
    <xdr:clientData/>
  </xdr:oneCellAnchor>
  <xdr:oneCellAnchor>
    <xdr:from>
      <xdr:col>16</xdr:col>
      <xdr:colOff>367009</xdr:colOff>
      <xdr:row>5</xdr:row>
      <xdr:rowOff>491219</xdr:rowOff>
    </xdr:from>
    <xdr:ext cx="738023" cy="179473"/>
    <xdr:sp macro="" textlink="">
      <xdr:nvSpPr>
        <xdr:cNvPr id="127" name="Text Box 17"/>
        <xdr:cNvSpPr txBox="1">
          <a:spLocks noChangeArrowheads="1"/>
        </xdr:cNvSpPr>
      </xdr:nvSpPr>
      <xdr:spPr bwMode="auto">
        <a:xfrm>
          <a:off x="5457169" y="1481819"/>
          <a:ext cx="738023" cy="17947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>
          <a:noFill/>
          <a:miter lim="800000"/>
          <a:headEnd/>
          <a:tailEnd/>
        </a:ln>
      </xdr:spPr>
      <xdr:txBody>
        <a:bodyPr wrap="none" lIns="18288" tIns="32004" rIns="18288" bIns="0" anchor="t" upright="1">
          <a:spAutoFit/>
        </a:bodyPr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 Narrow"/>
            </a:rPr>
            <a:t>POS</a:t>
          </a:r>
          <a:r>
            <a:rPr lang="en-US" sz="1000" b="1" i="0" strike="noStrike" baseline="0">
              <a:solidFill>
                <a:srgbClr val="000000"/>
              </a:solidFill>
              <a:latin typeface="Arial Narrow"/>
            </a:rPr>
            <a:t> BERNAD</a:t>
          </a:r>
          <a:endParaRPr lang="en-US" sz="1000" b="1" i="0" strike="noStrike">
            <a:solidFill>
              <a:srgbClr val="000000"/>
            </a:solidFill>
            <a:latin typeface="Arial Narrow"/>
          </a:endParaRPr>
        </a:p>
      </xdr:txBody>
    </xdr:sp>
    <xdr:clientData/>
  </xdr:oneCellAnchor>
  <xdr:twoCellAnchor>
    <xdr:from>
      <xdr:col>16</xdr:col>
      <xdr:colOff>169637</xdr:colOff>
      <xdr:row>46</xdr:row>
      <xdr:rowOff>119741</xdr:rowOff>
    </xdr:from>
    <xdr:to>
      <xdr:col>16</xdr:col>
      <xdr:colOff>403575</xdr:colOff>
      <xdr:row>48</xdr:row>
      <xdr:rowOff>6295</xdr:rowOff>
    </xdr:to>
    <xdr:grpSp>
      <xdr:nvGrpSpPr>
        <xdr:cNvPr id="128" name="Group 13"/>
        <xdr:cNvGrpSpPr>
          <a:grpSpLocks/>
        </xdr:cNvGrpSpPr>
      </xdr:nvGrpSpPr>
      <xdr:grpSpPr bwMode="auto">
        <a:xfrm>
          <a:off x="5198837" y="9886041"/>
          <a:ext cx="233938" cy="216754"/>
          <a:chOff x="1054" y="198"/>
          <a:chExt cx="36" cy="42"/>
        </a:xfrm>
        <a:solidFill>
          <a:srgbClr val="0070C0"/>
        </a:solidFill>
      </xdr:grpSpPr>
      <xdr:sp macro="" textlink="">
        <xdr:nvSpPr>
          <xdr:cNvPr id="129" name="AutoShape 14"/>
          <xdr:cNvSpPr>
            <a:spLocks noChangeArrowheads="1"/>
          </xdr:cNvSpPr>
        </xdr:nvSpPr>
        <xdr:spPr bwMode="auto">
          <a:xfrm>
            <a:off x="1054" y="198"/>
            <a:ext cx="36" cy="22"/>
          </a:xfrm>
          <a:prstGeom prst="flowChartExtract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  <xdr:sp macro="" textlink="">
        <xdr:nvSpPr>
          <xdr:cNvPr id="130" name="AutoShape 15"/>
          <xdr:cNvSpPr>
            <a:spLocks noChangeArrowheads="1"/>
          </xdr:cNvSpPr>
        </xdr:nvSpPr>
        <xdr:spPr bwMode="auto">
          <a:xfrm>
            <a:off x="1062" y="220"/>
            <a:ext cx="20" cy="20"/>
          </a:xfrm>
          <a:prstGeom prst="flowChartPredefinedProcess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</xdr:grpSp>
    <xdr:clientData/>
  </xdr:twoCellAnchor>
  <xdr:twoCellAnchor>
    <xdr:from>
      <xdr:col>16</xdr:col>
      <xdr:colOff>253675</xdr:colOff>
      <xdr:row>14</xdr:row>
      <xdr:rowOff>92110</xdr:rowOff>
    </xdr:from>
    <xdr:to>
      <xdr:col>17</xdr:col>
      <xdr:colOff>43543</xdr:colOff>
      <xdr:row>14</xdr:row>
      <xdr:rowOff>174172</xdr:rowOff>
    </xdr:to>
    <xdr:sp macro="" textlink="">
      <xdr:nvSpPr>
        <xdr:cNvPr id="131" name="Rectangle 130"/>
        <xdr:cNvSpPr/>
      </xdr:nvSpPr>
      <xdr:spPr>
        <a:xfrm>
          <a:off x="5343835" y="3292510"/>
          <a:ext cx="277548" cy="82062"/>
        </a:xfrm>
        <a:prstGeom prst="rect">
          <a:avLst/>
        </a:prstGeom>
        <a:solidFill>
          <a:srgbClr val="0070C0"/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441960</xdr:colOff>
      <xdr:row>13</xdr:row>
      <xdr:rowOff>121920</xdr:rowOff>
    </xdr:from>
    <xdr:to>
      <xdr:col>17</xdr:col>
      <xdr:colOff>345455</xdr:colOff>
      <xdr:row>15</xdr:row>
      <xdr:rowOff>76200</xdr:rowOff>
    </xdr:to>
    <xdr:grpSp>
      <xdr:nvGrpSpPr>
        <xdr:cNvPr id="132" name="Group 13"/>
        <xdr:cNvGrpSpPr>
          <a:grpSpLocks/>
        </xdr:cNvGrpSpPr>
      </xdr:nvGrpSpPr>
      <xdr:grpSpPr bwMode="auto">
        <a:xfrm>
          <a:off x="5471160" y="3182620"/>
          <a:ext cx="386095" cy="360680"/>
          <a:chOff x="1054" y="198"/>
          <a:chExt cx="36" cy="42"/>
        </a:xfrm>
        <a:solidFill>
          <a:srgbClr val="00B0F0"/>
        </a:solidFill>
      </xdr:grpSpPr>
      <xdr:sp macro="" textlink="">
        <xdr:nvSpPr>
          <xdr:cNvPr id="133" name="AutoShape 14"/>
          <xdr:cNvSpPr>
            <a:spLocks noChangeArrowheads="1"/>
          </xdr:cNvSpPr>
        </xdr:nvSpPr>
        <xdr:spPr bwMode="auto">
          <a:xfrm>
            <a:off x="1054" y="198"/>
            <a:ext cx="36" cy="22"/>
          </a:xfrm>
          <a:prstGeom prst="flowChartExtract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  <xdr:sp macro="" textlink="">
        <xdr:nvSpPr>
          <xdr:cNvPr id="134" name="AutoShape 15"/>
          <xdr:cNvSpPr>
            <a:spLocks noChangeArrowheads="1"/>
          </xdr:cNvSpPr>
        </xdr:nvSpPr>
        <xdr:spPr bwMode="auto">
          <a:xfrm>
            <a:off x="1062" y="220"/>
            <a:ext cx="20" cy="20"/>
          </a:xfrm>
          <a:prstGeom prst="flowChartPredefinedProcess">
            <a:avLst/>
          </a:prstGeom>
          <a:grpFill/>
          <a:ln w="9525">
            <a:solidFill>
              <a:srgbClr val="003366"/>
            </a:solidFill>
            <a:miter lim="800000"/>
            <a:headEnd/>
            <a:tailEnd/>
          </a:ln>
          <a:effectLst/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0</xdr:rowOff>
    </xdr:from>
    <xdr:to>
      <xdr:col>8</xdr:col>
      <xdr:colOff>391620</xdr:colOff>
      <xdr:row>21</xdr:row>
      <xdr:rowOff>105120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620" y="0"/>
          <a:ext cx="5260800" cy="3945600"/>
        </a:xfrm>
        <a:prstGeom prst="rect">
          <a:avLst/>
        </a:prstGeom>
      </xdr:spPr>
    </xdr:pic>
    <xdr:clientData/>
  </xdr:twoCellAnchor>
  <xdr:twoCellAnchor editAs="oneCell">
    <xdr:from>
      <xdr:col>8</xdr:col>
      <xdr:colOff>386220</xdr:colOff>
      <xdr:row>0</xdr:row>
      <xdr:rowOff>0</xdr:rowOff>
    </xdr:from>
    <xdr:to>
      <xdr:col>17</xdr:col>
      <xdr:colOff>160620</xdr:colOff>
      <xdr:row>21</xdr:row>
      <xdr:rowOff>105120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3020" y="0"/>
          <a:ext cx="5260800" cy="3945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8</xdr:col>
      <xdr:colOff>399240</xdr:colOff>
      <xdr:row>21</xdr:row>
      <xdr:rowOff>105120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" y="0"/>
          <a:ext cx="5260800" cy="3945600"/>
        </a:xfrm>
        <a:prstGeom prst="rect">
          <a:avLst/>
        </a:prstGeom>
      </xdr:spPr>
    </xdr:pic>
    <xdr:clientData/>
  </xdr:twoCellAnchor>
  <xdr:twoCellAnchor editAs="oneCell">
    <xdr:from>
      <xdr:col>8</xdr:col>
      <xdr:colOff>393840</xdr:colOff>
      <xdr:row>0</xdr:row>
      <xdr:rowOff>0</xdr:rowOff>
    </xdr:from>
    <xdr:to>
      <xdr:col>17</xdr:col>
      <xdr:colOff>168240</xdr:colOff>
      <xdr:row>21</xdr:row>
      <xdr:rowOff>105120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70640" y="0"/>
          <a:ext cx="5260800" cy="3945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384000</xdr:colOff>
      <xdr:row>21</xdr:row>
      <xdr:rowOff>105120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5260800" cy="3945600"/>
        </a:xfrm>
        <a:prstGeom prst="rect">
          <a:avLst/>
        </a:prstGeom>
      </xdr:spPr>
    </xdr:pic>
    <xdr:clientData/>
  </xdr:twoCellAnchor>
  <xdr:twoCellAnchor editAs="oneCell">
    <xdr:from>
      <xdr:col>8</xdr:col>
      <xdr:colOff>378600</xdr:colOff>
      <xdr:row>0</xdr:row>
      <xdr:rowOff>0</xdr:rowOff>
    </xdr:from>
    <xdr:to>
      <xdr:col>17</xdr:col>
      <xdr:colOff>153000</xdr:colOff>
      <xdr:row>21</xdr:row>
      <xdr:rowOff>105120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55400" y="0"/>
          <a:ext cx="5260800" cy="394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156"/>
  <sheetViews>
    <sheetView topLeftCell="A36" zoomScale="70" zoomScaleNormal="70" workbookViewId="0">
      <selection activeCell="E69" sqref="E69"/>
    </sheetView>
  </sheetViews>
  <sheetFormatPr defaultColWidth="9.109375" defaultRowHeight="15.6" x14ac:dyDescent="0.3"/>
  <cols>
    <col min="1" max="1" width="4.88671875" style="139" bestFit="1" customWidth="1"/>
    <col min="2" max="2" width="9.109375" style="139"/>
    <col min="3" max="3" width="13.88671875" style="139" customWidth="1"/>
    <col min="4" max="4" width="15.77734375" style="139" customWidth="1"/>
    <col min="5" max="5" width="13.109375" style="159" bestFit="1" customWidth="1"/>
    <col min="6" max="6" width="27.33203125" style="139" bestFit="1" customWidth="1"/>
    <col min="7" max="7" width="26.33203125" style="139" bestFit="1" customWidth="1"/>
    <col min="8" max="9" width="9.109375" style="139"/>
    <col min="10" max="10" width="6.77734375" style="139" customWidth="1"/>
    <col min="11" max="11" width="6.33203125" style="139" customWidth="1"/>
    <col min="12" max="12" width="13.77734375" style="139" customWidth="1"/>
    <col min="13" max="13" width="11.5546875" style="139" customWidth="1"/>
    <col min="14" max="14" width="16.21875" style="139" customWidth="1"/>
    <col min="15" max="15" width="14.44140625" style="139" customWidth="1"/>
    <col min="16" max="16384" width="9.109375" style="139"/>
  </cols>
  <sheetData>
    <row r="1" spans="1:16" x14ac:dyDescent="0.3">
      <c r="A1" s="287" t="s">
        <v>13</v>
      </c>
      <c r="B1" s="287"/>
      <c r="C1" s="287"/>
      <c r="D1" s="287"/>
      <c r="E1" s="287"/>
      <c r="F1" s="287"/>
      <c r="G1" s="287"/>
      <c r="H1" s="287"/>
      <c r="I1" s="287"/>
      <c r="J1" s="287"/>
    </row>
    <row r="2" spans="1:16" x14ac:dyDescent="0.3">
      <c r="A2" s="287" t="s">
        <v>593</v>
      </c>
      <c r="B2" s="287"/>
      <c r="C2" s="287"/>
      <c r="D2" s="287"/>
      <c r="E2" s="287"/>
      <c r="F2" s="287"/>
      <c r="G2" s="287"/>
      <c r="H2" s="287"/>
      <c r="I2" s="287"/>
      <c r="J2" s="287"/>
    </row>
    <row r="3" spans="1:16" x14ac:dyDescent="0.3">
      <c r="A3" s="287" t="s">
        <v>592</v>
      </c>
      <c r="B3" s="287"/>
      <c r="C3" s="287"/>
      <c r="D3" s="287"/>
      <c r="E3" s="287"/>
      <c r="F3" s="287"/>
      <c r="G3" s="287"/>
      <c r="H3" s="287"/>
      <c r="I3" s="287"/>
      <c r="J3" s="287"/>
    </row>
    <row r="4" spans="1:16" x14ac:dyDescent="0.3">
      <c r="A4" s="288" t="s">
        <v>69</v>
      </c>
      <c r="B4" s="288"/>
      <c r="C4" s="288"/>
      <c r="D4" s="140"/>
      <c r="E4" s="141"/>
      <c r="F4" s="140"/>
    </row>
    <row r="5" spans="1:16" x14ac:dyDescent="0.3">
      <c r="A5" s="140"/>
      <c r="B5" s="140"/>
      <c r="C5" s="142">
        <v>1</v>
      </c>
      <c r="D5" s="286" t="s">
        <v>625</v>
      </c>
      <c r="E5" s="286"/>
      <c r="F5" s="286"/>
    </row>
    <row r="6" spans="1:16" x14ac:dyDescent="0.3">
      <c r="A6" s="140"/>
      <c r="B6" s="140"/>
      <c r="C6" s="142">
        <v>2</v>
      </c>
      <c r="D6" s="286" t="s">
        <v>626</v>
      </c>
      <c r="E6" s="286"/>
      <c r="F6" s="286"/>
    </row>
    <row r="7" spans="1:16" x14ac:dyDescent="0.3">
      <c r="A7" s="140"/>
      <c r="B7" s="140"/>
      <c r="C7" s="142">
        <v>3</v>
      </c>
      <c r="D7" s="286" t="s">
        <v>627</v>
      </c>
      <c r="E7" s="286"/>
      <c r="F7" s="286"/>
    </row>
    <row r="8" spans="1:16" x14ac:dyDescent="0.3">
      <c r="A8" s="140"/>
      <c r="B8" s="140"/>
      <c r="C8" s="142"/>
      <c r="D8" s="286"/>
      <c r="E8" s="286"/>
      <c r="F8" s="286"/>
    </row>
    <row r="9" spans="1:16" x14ac:dyDescent="0.3">
      <c r="A9" s="140"/>
      <c r="B9" s="140"/>
      <c r="C9" s="142"/>
      <c r="D9" s="143"/>
      <c r="E9" s="143"/>
      <c r="F9" s="143"/>
    </row>
    <row r="11" spans="1:16" s="144" customFormat="1" ht="31.2" customHeight="1" x14ac:dyDescent="0.3">
      <c r="A11" s="289" t="s">
        <v>326</v>
      </c>
      <c r="B11" s="290"/>
      <c r="C11" s="290"/>
      <c r="D11" s="290"/>
      <c r="E11" s="290"/>
      <c r="F11" s="290"/>
      <c r="G11" s="290"/>
      <c r="H11" s="290"/>
      <c r="I11" s="290"/>
      <c r="J11" s="291"/>
      <c r="L11" s="169" t="s">
        <v>319</v>
      </c>
      <c r="M11" s="169" t="s">
        <v>320</v>
      </c>
      <c r="N11" s="170" t="s">
        <v>321</v>
      </c>
      <c r="O11" s="170" t="s">
        <v>322</v>
      </c>
    </row>
    <row r="12" spans="1:16" x14ac:dyDescent="0.3">
      <c r="A12" s="164" t="s">
        <v>0</v>
      </c>
      <c r="B12" s="275" t="s">
        <v>1</v>
      </c>
      <c r="C12" s="275"/>
      <c r="D12" s="275"/>
      <c r="E12" s="165" t="s">
        <v>2</v>
      </c>
      <c r="F12" s="164" t="s">
        <v>5</v>
      </c>
      <c r="G12" s="164" t="s">
        <v>21</v>
      </c>
      <c r="H12" s="275" t="s">
        <v>3</v>
      </c>
      <c r="I12" s="275"/>
      <c r="J12" s="275"/>
      <c r="L12" s="146">
        <f>24*60</f>
        <v>1440</v>
      </c>
      <c r="M12" s="146">
        <f>(2*F13)+15</f>
        <v>35</v>
      </c>
      <c r="N12" s="146">
        <f>SUM(F14:F17)+SUM(G14:G17)</f>
        <v>78</v>
      </c>
      <c r="O12" s="147">
        <f>ROUND((L12-M12)/N12,0)</f>
        <v>18</v>
      </c>
      <c r="P12" s="172">
        <f>O12/3</f>
        <v>6</v>
      </c>
    </row>
    <row r="13" spans="1:16" x14ac:dyDescent="0.3">
      <c r="A13" s="148">
        <v>1</v>
      </c>
      <c r="B13" s="282" t="s">
        <v>327</v>
      </c>
      <c r="C13" s="282"/>
      <c r="D13" s="282"/>
      <c r="E13" s="150">
        <v>4.5</v>
      </c>
      <c r="F13" s="156">
        <v>10</v>
      </c>
      <c r="G13" s="148"/>
      <c r="H13" s="271" t="s">
        <v>613</v>
      </c>
      <c r="I13" s="272"/>
      <c r="J13" s="273"/>
      <c r="P13" s="172"/>
    </row>
    <row r="14" spans="1:16" x14ac:dyDescent="0.3">
      <c r="A14" s="148">
        <v>2</v>
      </c>
      <c r="B14" s="282" t="s">
        <v>610</v>
      </c>
      <c r="C14" s="282"/>
      <c r="D14" s="282"/>
      <c r="E14" s="150">
        <v>0.3</v>
      </c>
      <c r="F14" s="156">
        <v>1.5</v>
      </c>
      <c r="G14" s="148">
        <v>15</v>
      </c>
      <c r="H14" s="271" t="s">
        <v>611</v>
      </c>
      <c r="I14" s="272"/>
      <c r="J14" s="273"/>
      <c r="P14" s="172"/>
    </row>
    <row r="15" spans="1:16" x14ac:dyDescent="0.3">
      <c r="A15" s="148">
        <v>3</v>
      </c>
      <c r="B15" s="282" t="s">
        <v>325</v>
      </c>
      <c r="C15" s="282"/>
      <c r="D15" s="282"/>
      <c r="E15" s="150">
        <v>0.8</v>
      </c>
      <c r="F15" s="156">
        <v>2.5</v>
      </c>
      <c r="G15" s="148">
        <v>15</v>
      </c>
      <c r="H15" s="271" t="s">
        <v>612</v>
      </c>
      <c r="I15" s="272"/>
      <c r="J15" s="273"/>
      <c r="P15" s="172"/>
    </row>
    <row r="16" spans="1:16" x14ac:dyDescent="0.3">
      <c r="A16" s="148">
        <v>4</v>
      </c>
      <c r="B16" s="282" t="s">
        <v>646</v>
      </c>
      <c r="C16" s="282"/>
      <c r="D16" s="282"/>
      <c r="E16" s="150">
        <v>0.6</v>
      </c>
      <c r="F16" s="156">
        <v>5</v>
      </c>
      <c r="G16" s="148">
        <v>15</v>
      </c>
      <c r="H16" s="271" t="s">
        <v>612</v>
      </c>
      <c r="I16" s="272"/>
      <c r="J16" s="273"/>
      <c r="P16" s="172"/>
    </row>
    <row r="17" spans="1:16" x14ac:dyDescent="0.3">
      <c r="A17" s="148">
        <v>5</v>
      </c>
      <c r="B17" s="272" t="s">
        <v>647</v>
      </c>
      <c r="C17" s="272"/>
      <c r="D17" s="273"/>
      <c r="E17" s="150">
        <v>1.7</v>
      </c>
      <c r="F17" s="156">
        <v>9</v>
      </c>
      <c r="G17" s="151">
        <v>15</v>
      </c>
      <c r="H17" s="271"/>
      <c r="I17" s="272"/>
      <c r="J17" s="273"/>
      <c r="P17" s="172"/>
    </row>
    <row r="18" spans="1:16" x14ac:dyDescent="0.3">
      <c r="A18" s="265" t="s">
        <v>587</v>
      </c>
      <c r="B18" s="266"/>
      <c r="C18" s="266"/>
      <c r="D18" s="267"/>
      <c r="E18" s="160">
        <f>SUM(E13:E17)</f>
        <v>7.8999999999999995</v>
      </c>
      <c r="F18" s="161">
        <f>SUM(F13:F17)</f>
        <v>28</v>
      </c>
      <c r="G18" s="162">
        <f>SUM(G13:G17)</f>
        <v>60</v>
      </c>
      <c r="H18" s="268"/>
      <c r="I18" s="269"/>
      <c r="J18" s="270"/>
      <c r="P18" s="172"/>
    </row>
    <row r="19" spans="1:16" x14ac:dyDescent="0.3">
      <c r="A19" s="276" t="s">
        <v>649</v>
      </c>
      <c r="B19" s="277"/>
      <c r="C19" s="277"/>
      <c r="D19" s="278"/>
      <c r="E19" s="276">
        <f>F18+G18</f>
        <v>88</v>
      </c>
      <c r="F19" s="277"/>
      <c r="G19" s="278"/>
      <c r="H19" s="279" t="s">
        <v>648</v>
      </c>
      <c r="I19" s="280"/>
      <c r="J19" s="281"/>
      <c r="P19" s="172"/>
    </row>
    <row r="20" spans="1:16" s="168" customFormat="1" ht="13.2" customHeight="1" x14ac:dyDescent="0.3">
      <c r="A20" s="166"/>
      <c r="B20" s="166"/>
      <c r="C20" s="166"/>
      <c r="D20" s="166"/>
      <c r="E20" s="166"/>
      <c r="F20" s="166"/>
      <c r="G20" s="166"/>
      <c r="H20" s="167"/>
      <c r="I20" s="167"/>
      <c r="J20" s="167"/>
      <c r="P20" s="173"/>
    </row>
    <row r="21" spans="1:16" s="144" customFormat="1" ht="31.2" customHeight="1" x14ac:dyDescent="0.3">
      <c r="A21" s="283" t="s">
        <v>628</v>
      </c>
      <c r="B21" s="284"/>
      <c r="C21" s="284"/>
      <c r="D21" s="284"/>
      <c r="E21" s="284"/>
      <c r="F21" s="284"/>
      <c r="G21" s="284"/>
      <c r="H21" s="284"/>
      <c r="I21" s="284"/>
      <c r="J21" s="285"/>
      <c r="L21" s="169" t="s">
        <v>319</v>
      </c>
      <c r="M21" s="169" t="s">
        <v>320</v>
      </c>
      <c r="N21" s="170" t="s">
        <v>321</v>
      </c>
      <c r="O21" s="170" t="s">
        <v>322</v>
      </c>
      <c r="P21" s="174"/>
    </row>
    <row r="22" spans="1:16" x14ac:dyDescent="0.3">
      <c r="A22" s="164" t="s">
        <v>0</v>
      </c>
      <c r="B22" s="275" t="s">
        <v>1</v>
      </c>
      <c r="C22" s="275"/>
      <c r="D22" s="275"/>
      <c r="E22" s="165" t="s">
        <v>2</v>
      </c>
      <c r="F22" s="164" t="s">
        <v>5</v>
      </c>
      <c r="G22" s="164" t="s">
        <v>21</v>
      </c>
      <c r="H22" s="275" t="s">
        <v>3</v>
      </c>
      <c r="I22" s="275"/>
      <c r="J22" s="275"/>
      <c r="L22" s="146">
        <f>24*60</f>
        <v>1440</v>
      </c>
      <c r="M22" s="146">
        <f>(2*F23)+15</f>
        <v>38</v>
      </c>
      <c r="N22" s="146">
        <f>SUM(F24:F27)+SUM(G24:G27)</f>
        <v>88.5</v>
      </c>
      <c r="O22" s="147">
        <f>ROUND((L22-M22)/N22,0)</f>
        <v>16</v>
      </c>
      <c r="P22" s="172">
        <f>O22/3</f>
        <v>5.333333333333333</v>
      </c>
    </row>
    <row r="23" spans="1:16" x14ac:dyDescent="0.3">
      <c r="A23" s="148">
        <v>1</v>
      </c>
      <c r="B23" s="282" t="s">
        <v>618</v>
      </c>
      <c r="C23" s="282"/>
      <c r="D23" s="282"/>
      <c r="E23" s="150">
        <v>3.9</v>
      </c>
      <c r="F23" s="156">
        <v>11.5</v>
      </c>
      <c r="G23" s="148"/>
      <c r="H23" s="271" t="s">
        <v>614</v>
      </c>
      <c r="I23" s="272"/>
      <c r="J23" s="273"/>
      <c r="P23" s="172"/>
    </row>
    <row r="24" spans="1:16" x14ac:dyDescent="0.3">
      <c r="A24" s="148">
        <v>2</v>
      </c>
      <c r="B24" s="282" t="s">
        <v>329</v>
      </c>
      <c r="C24" s="282"/>
      <c r="D24" s="282"/>
      <c r="E24" s="150">
        <v>0.5</v>
      </c>
      <c r="F24" s="156">
        <v>6</v>
      </c>
      <c r="G24" s="148">
        <v>15</v>
      </c>
      <c r="H24" s="271" t="s">
        <v>615</v>
      </c>
      <c r="I24" s="272"/>
      <c r="J24" s="273"/>
      <c r="P24" s="172"/>
    </row>
    <row r="25" spans="1:16" x14ac:dyDescent="0.3">
      <c r="A25" s="148">
        <v>3</v>
      </c>
      <c r="B25" s="282" t="s">
        <v>619</v>
      </c>
      <c r="C25" s="282"/>
      <c r="D25" s="282"/>
      <c r="E25" s="150">
        <v>0.3</v>
      </c>
      <c r="F25" s="156">
        <v>3.75</v>
      </c>
      <c r="G25" s="148">
        <v>15</v>
      </c>
      <c r="H25" s="271" t="s">
        <v>616</v>
      </c>
      <c r="I25" s="272"/>
      <c r="J25" s="273"/>
      <c r="P25" s="172"/>
    </row>
    <row r="26" spans="1:16" x14ac:dyDescent="0.3">
      <c r="A26" s="148">
        <v>4</v>
      </c>
      <c r="B26" s="282" t="s">
        <v>328</v>
      </c>
      <c r="C26" s="282"/>
      <c r="D26" s="282"/>
      <c r="E26" s="150">
        <v>0.3</v>
      </c>
      <c r="F26" s="156">
        <v>4.5</v>
      </c>
      <c r="G26" s="148">
        <v>15</v>
      </c>
      <c r="H26" s="271" t="s">
        <v>617</v>
      </c>
      <c r="I26" s="272"/>
      <c r="J26" s="273"/>
      <c r="P26" s="172"/>
    </row>
    <row r="27" spans="1:16" x14ac:dyDescent="0.3">
      <c r="A27" s="148">
        <v>5</v>
      </c>
      <c r="B27" s="272" t="s">
        <v>650</v>
      </c>
      <c r="C27" s="272"/>
      <c r="D27" s="273"/>
      <c r="E27" s="152">
        <v>1.1000000000000001</v>
      </c>
      <c r="F27" s="171">
        <v>14.25</v>
      </c>
      <c r="G27" s="151">
        <v>15</v>
      </c>
      <c r="H27" s="271"/>
      <c r="I27" s="272"/>
      <c r="J27" s="273"/>
      <c r="P27" s="172"/>
    </row>
    <row r="28" spans="1:16" x14ac:dyDescent="0.3">
      <c r="A28" s="265" t="s">
        <v>587</v>
      </c>
      <c r="B28" s="266"/>
      <c r="C28" s="266"/>
      <c r="D28" s="267"/>
      <c r="E28" s="163">
        <f>SUM(E23:E27)</f>
        <v>6.1</v>
      </c>
      <c r="F28" s="162">
        <f>SUM(F23:F27)</f>
        <v>40</v>
      </c>
      <c r="G28" s="162">
        <f>SUM(G23:G27)</f>
        <v>60</v>
      </c>
      <c r="H28" s="268"/>
      <c r="I28" s="269"/>
      <c r="J28" s="270"/>
      <c r="P28" s="172"/>
    </row>
    <row r="29" spans="1:16" x14ac:dyDescent="0.3">
      <c r="A29" s="276" t="s">
        <v>649</v>
      </c>
      <c r="B29" s="277"/>
      <c r="C29" s="277"/>
      <c r="D29" s="278"/>
      <c r="E29" s="276">
        <f>F28+G28</f>
        <v>100</v>
      </c>
      <c r="F29" s="277"/>
      <c r="G29" s="278"/>
      <c r="H29" s="279" t="s">
        <v>648</v>
      </c>
      <c r="I29" s="280"/>
      <c r="J29" s="281"/>
      <c r="P29" s="172"/>
    </row>
    <row r="30" spans="1:16" s="168" customFormat="1" ht="13.2" customHeight="1" x14ac:dyDescent="0.3">
      <c r="A30" s="166"/>
      <c r="B30" s="166"/>
      <c r="C30" s="166"/>
      <c r="D30" s="166"/>
      <c r="E30" s="166"/>
      <c r="F30" s="166"/>
      <c r="G30" s="166"/>
      <c r="H30" s="167"/>
      <c r="I30" s="167"/>
      <c r="J30" s="167"/>
      <c r="P30" s="173"/>
    </row>
    <row r="31" spans="1:16" s="144" customFormat="1" ht="31.2" customHeight="1" x14ac:dyDescent="0.3">
      <c r="A31" s="283" t="s">
        <v>330</v>
      </c>
      <c r="B31" s="284"/>
      <c r="C31" s="284"/>
      <c r="D31" s="284"/>
      <c r="E31" s="284"/>
      <c r="F31" s="284"/>
      <c r="G31" s="284"/>
      <c r="H31" s="284"/>
      <c r="I31" s="284"/>
      <c r="J31" s="285"/>
      <c r="L31" s="169" t="s">
        <v>652</v>
      </c>
      <c r="M31" s="169" t="s">
        <v>320</v>
      </c>
      <c r="N31" s="170" t="s">
        <v>321</v>
      </c>
      <c r="O31" s="170" t="s">
        <v>322</v>
      </c>
      <c r="P31" s="172"/>
    </row>
    <row r="32" spans="1:16" x14ac:dyDescent="0.3">
      <c r="A32" s="164" t="s">
        <v>0</v>
      </c>
      <c r="B32" s="275" t="s">
        <v>1</v>
      </c>
      <c r="C32" s="275"/>
      <c r="D32" s="275"/>
      <c r="E32" s="165" t="s">
        <v>2</v>
      </c>
      <c r="F32" s="164" t="s">
        <v>5</v>
      </c>
      <c r="G32" s="164" t="s">
        <v>21</v>
      </c>
      <c r="H32" s="275" t="s">
        <v>3</v>
      </c>
      <c r="I32" s="275"/>
      <c r="J32" s="275"/>
      <c r="L32" s="146">
        <f>16*60</f>
        <v>960</v>
      </c>
      <c r="M32" s="146">
        <f>(2*F33)+15</f>
        <v>36</v>
      </c>
      <c r="N32" s="146">
        <f>SUM(F34:F37)+SUM(G34:G37)</f>
        <v>85</v>
      </c>
      <c r="O32" s="147">
        <f>ROUND((L32-M32)/N32,0)</f>
        <v>11</v>
      </c>
      <c r="P32" s="172">
        <f>O32/2</f>
        <v>5.5</v>
      </c>
    </row>
    <row r="33" spans="1:10" x14ac:dyDescent="0.3">
      <c r="A33" s="148">
        <v>1</v>
      </c>
      <c r="B33" s="271" t="s">
        <v>331</v>
      </c>
      <c r="C33" s="272"/>
      <c r="D33" s="273"/>
      <c r="E33" s="150">
        <v>3.3</v>
      </c>
      <c r="F33" s="156">
        <v>10.5</v>
      </c>
      <c r="G33" s="148"/>
      <c r="H33" s="271" t="s">
        <v>621</v>
      </c>
      <c r="I33" s="272"/>
      <c r="J33" s="273"/>
    </row>
    <row r="34" spans="1:10" x14ac:dyDescent="0.3">
      <c r="A34" s="148">
        <v>2</v>
      </c>
      <c r="B34" s="271" t="s">
        <v>332</v>
      </c>
      <c r="C34" s="272"/>
      <c r="D34" s="273"/>
      <c r="E34" s="150">
        <v>1.3</v>
      </c>
      <c r="F34" s="156">
        <v>5.5</v>
      </c>
      <c r="G34" s="148">
        <v>15</v>
      </c>
      <c r="H34" s="271" t="s">
        <v>622</v>
      </c>
      <c r="I34" s="272"/>
      <c r="J34" s="273"/>
    </row>
    <row r="35" spans="1:10" x14ac:dyDescent="0.3">
      <c r="A35" s="148">
        <v>3</v>
      </c>
      <c r="B35" s="271" t="s">
        <v>333</v>
      </c>
      <c r="C35" s="272"/>
      <c r="D35" s="273"/>
      <c r="E35" s="150">
        <v>1.3</v>
      </c>
      <c r="F35" s="156">
        <v>5</v>
      </c>
      <c r="G35" s="148">
        <v>15</v>
      </c>
      <c r="H35" s="271" t="s">
        <v>623</v>
      </c>
      <c r="I35" s="272"/>
      <c r="J35" s="273"/>
    </row>
    <row r="36" spans="1:10" x14ac:dyDescent="0.3">
      <c r="A36" s="148">
        <v>4</v>
      </c>
      <c r="B36" s="271" t="s">
        <v>620</v>
      </c>
      <c r="C36" s="272"/>
      <c r="D36" s="273"/>
      <c r="E36" s="150">
        <v>0.5</v>
      </c>
      <c r="F36" s="156">
        <v>2</v>
      </c>
      <c r="G36" s="148">
        <v>15</v>
      </c>
      <c r="H36" s="271" t="s">
        <v>624</v>
      </c>
      <c r="I36" s="272"/>
      <c r="J36" s="273"/>
    </row>
    <row r="37" spans="1:10" x14ac:dyDescent="0.3">
      <c r="A37" s="148">
        <v>5</v>
      </c>
      <c r="B37" s="272" t="s">
        <v>651</v>
      </c>
      <c r="C37" s="272"/>
      <c r="D37" s="273"/>
      <c r="E37" s="150">
        <v>3.1</v>
      </c>
      <c r="F37" s="156">
        <v>12.5</v>
      </c>
      <c r="G37" s="151">
        <v>15</v>
      </c>
      <c r="H37" s="271"/>
      <c r="I37" s="272"/>
      <c r="J37" s="273"/>
    </row>
    <row r="38" spans="1:10" x14ac:dyDescent="0.3">
      <c r="A38" s="265" t="s">
        <v>587</v>
      </c>
      <c r="B38" s="266"/>
      <c r="C38" s="266"/>
      <c r="D38" s="267"/>
      <c r="E38" s="160">
        <f>SUM(E33:E37)</f>
        <v>9.5</v>
      </c>
      <c r="F38" s="161">
        <f>SUM(F33:F37)</f>
        <v>35.5</v>
      </c>
      <c r="G38" s="162">
        <f>SUM(G33:G37)</f>
        <v>60</v>
      </c>
      <c r="H38" s="274"/>
      <c r="I38" s="274"/>
      <c r="J38" s="274"/>
    </row>
    <row r="39" spans="1:10" x14ac:dyDescent="0.3">
      <c r="A39" s="265" t="s">
        <v>649</v>
      </c>
      <c r="B39" s="266"/>
      <c r="C39" s="266"/>
      <c r="D39" s="267"/>
      <c r="E39" s="265">
        <f>F38+G38</f>
        <v>95.5</v>
      </c>
      <c r="F39" s="266"/>
      <c r="G39" s="267"/>
      <c r="H39" s="268" t="s">
        <v>648</v>
      </c>
      <c r="I39" s="269"/>
      <c r="J39" s="270"/>
    </row>
    <row r="40" spans="1:10" x14ac:dyDescent="0.3">
      <c r="A40" s="153"/>
      <c r="B40" s="258"/>
      <c r="C40" s="258"/>
      <c r="D40" s="258"/>
      <c r="E40" s="154"/>
      <c r="F40" s="153"/>
      <c r="G40" s="153"/>
      <c r="H40" s="258"/>
      <c r="I40" s="258"/>
      <c r="J40" s="258"/>
    </row>
    <row r="41" spans="1:10" x14ac:dyDescent="0.3">
      <c r="A41" s="153"/>
      <c r="B41" s="259" t="s">
        <v>91</v>
      </c>
      <c r="C41" s="260"/>
      <c r="D41" s="260"/>
      <c r="E41" s="260"/>
      <c r="F41" s="261"/>
      <c r="G41" s="153"/>
      <c r="H41" s="258"/>
      <c r="I41" s="258"/>
      <c r="J41" s="258"/>
    </row>
    <row r="42" spans="1:10" x14ac:dyDescent="0.3">
      <c r="A42" s="153"/>
      <c r="B42" s="145" t="s">
        <v>70</v>
      </c>
      <c r="C42" s="259" t="s">
        <v>92</v>
      </c>
      <c r="D42" s="260"/>
      <c r="E42" s="261"/>
      <c r="F42" s="155" t="s">
        <v>71</v>
      </c>
      <c r="G42" s="153"/>
      <c r="H42" s="258"/>
      <c r="I42" s="258"/>
      <c r="J42" s="258"/>
    </row>
    <row r="43" spans="1:10" x14ac:dyDescent="0.3">
      <c r="A43" s="153"/>
      <c r="B43" s="148">
        <v>1</v>
      </c>
      <c r="C43" s="262" t="s">
        <v>645</v>
      </c>
      <c r="D43" s="263"/>
      <c r="E43" s="264"/>
      <c r="F43" s="156"/>
      <c r="G43" s="153"/>
      <c r="H43" s="258"/>
      <c r="I43" s="258"/>
      <c r="J43" s="258"/>
    </row>
    <row r="44" spans="1:10" x14ac:dyDescent="0.3">
      <c r="A44" s="153"/>
      <c r="B44" s="148">
        <v>2</v>
      </c>
      <c r="C44" s="255" t="s">
        <v>629</v>
      </c>
      <c r="D44" s="256"/>
      <c r="E44" s="257"/>
      <c r="F44" s="156"/>
      <c r="G44" s="153"/>
      <c r="H44" s="258"/>
      <c r="I44" s="258"/>
      <c r="J44" s="258"/>
    </row>
    <row r="45" spans="1:10" x14ac:dyDescent="0.3">
      <c r="A45" s="153"/>
      <c r="B45" s="148">
        <v>3</v>
      </c>
      <c r="C45" s="255" t="s">
        <v>630</v>
      </c>
      <c r="D45" s="256"/>
      <c r="E45" s="257"/>
      <c r="F45" s="156"/>
      <c r="G45" s="153"/>
      <c r="H45" s="258"/>
      <c r="I45" s="258"/>
      <c r="J45" s="258"/>
    </row>
    <row r="46" spans="1:10" x14ac:dyDescent="0.3">
      <c r="A46" s="153"/>
      <c r="B46" s="148">
        <v>4</v>
      </c>
      <c r="C46" s="255" t="s">
        <v>631</v>
      </c>
      <c r="D46" s="256"/>
      <c r="E46" s="257"/>
      <c r="F46" s="156"/>
      <c r="G46" s="153"/>
      <c r="H46" s="258"/>
      <c r="I46" s="258"/>
      <c r="J46" s="258"/>
    </row>
    <row r="47" spans="1:10" x14ac:dyDescent="0.3">
      <c r="A47" s="153"/>
      <c r="B47" s="148">
        <v>5</v>
      </c>
      <c r="C47" s="255" t="s">
        <v>632</v>
      </c>
      <c r="D47" s="256"/>
      <c r="E47" s="257"/>
      <c r="F47" s="156"/>
      <c r="G47" s="153"/>
      <c r="H47" s="258"/>
      <c r="I47" s="258"/>
      <c r="J47" s="258"/>
    </row>
    <row r="48" spans="1:10" x14ac:dyDescent="0.3">
      <c r="A48" s="153"/>
      <c r="B48" s="148">
        <v>6</v>
      </c>
      <c r="C48" s="255" t="s">
        <v>633</v>
      </c>
      <c r="D48" s="256"/>
      <c r="E48" s="257"/>
      <c r="F48" s="156"/>
      <c r="G48" s="153"/>
      <c r="H48" s="258"/>
      <c r="I48" s="258"/>
      <c r="J48" s="258"/>
    </row>
    <row r="49" spans="1:10" x14ac:dyDescent="0.3">
      <c r="A49" s="153"/>
      <c r="B49" s="148">
        <v>7</v>
      </c>
      <c r="C49" s="255" t="s">
        <v>634</v>
      </c>
      <c r="D49" s="256"/>
      <c r="E49" s="257"/>
      <c r="F49" s="156"/>
      <c r="G49" s="153"/>
      <c r="H49" s="258"/>
      <c r="I49" s="258"/>
      <c r="J49" s="258"/>
    </row>
    <row r="50" spans="1:10" x14ac:dyDescent="0.3">
      <c r="A50" s="153"/>
      <c r="B50" s="148">
        <v>8</v>
      </c>
      <c r="C50" s="255" t="s">
        <v>635</v>
      </c>
      <c r="D50" s="256"/>
      <c r="E50" s="257"/>
      <c r="F50" s="156"/>
      <c r="G50" s="153"/>
      <c r="H50" s="258"/>
      <c r="I50" s="258"/>
      <c r="J50" s="258"/>
    </row>
    <row r="51" spans="1:10" x14ac:dyDescent="0.3">
      <c r="A51" s="153"/>
      <c r="B51" s="148">
        <v>9</v>
      </c>
      <c r="C51" s="255" t="s">
        <v>636</v>
      </c>
      <c r="D51" s="256"/>
      <c r="E51" s="257"/>
      <c r="F51" s="156"/>
      <c r="G51" s="153"/>
      <c r="H51" s="258"/>
      <c r="I51" s="258"/>
      <c r="J51" s="258"/>
    </row>
    <row r="52" spans="1:10" x14ac:dyDescent="0.3">
      <c r="A52" s="157"/>
      <c r="B52" s="148">
        <v>10</v>
      </c>
      <c r="C52" s="255" t="s">
        <v>637</v>
      </c>
      <c r="D52" s="256"/>
      <c r="E52" s="257"/>
      <c r="F52" s="156"/>
      <c r="G52" s="157"/>
      <c r="H52" s="157"/>
      <c r="I52" s="157"/>
      <c r="J52" s="157"/>
    </row>
    <row r="53" spans="1:10" x14ac:dyDescent="0.3">
      <c r="A53" s="157"/>
      <c r="B53" s="148">
        <v>11</v>
      </c>
      <c r="C53" s="255" t="s">
        <v>638</v>
      </c>
      <c r="D53" s="256"/>
      <c r="E53" s="257"/>
      <c r="F53" s="156"/>
      <c r="G53" s="157"/>
      <c r="H53" s="157"/>
      <c r="I53" s="157"/>
      <c r="J53" s="157"/>
    </row>
    <row r="54" spans="1:10" x14ac:dyDescent="0.3">
      <c r="A54" s="157"/>
      <c r="B54" s="148">
        <v>12</v>
      </c>
      <c r="C54" s="255" t="s">
        <v>639</v>
      </c>
      <c r="D54" s="256"/>
      <c r="E54" s="257"/>
      <c r="F54" s="156"/>
      <c r="G54" s="157"/>
      <c r="H54" s="157"/>
      <c r="I54" s="157"/>
      <c r="J54" s="157"/>
    </row>
    <row r="55" spans="1:10" x14ac:dyDescent="0.3">
      <c r="A55" s="157"/>
      <c r="B55" s="148">
        <v>13</v>
      </c>
      <c r="C55" s="255" t="s">
        <v>640</v>
      </c>
      <c r="D55" s="256"/>
      <c r="E55" s="257"/>
      <c r="F55" s="156"/>
      <c r="G55" s="157"/>
      <c r="H55" s="157"/>
      <c r="I55" s="157"/>
      <c r="J55" s="157"/>
    </row>
    <row r="56" spans="1:10" x14ac:dyDescent="0.3">
      <c r="A56" s="157"/>
      <c r="B56" s="148">
        <v>14</v>
      </c>
      <c r="C56" s="255" t="s">
        <v>641</v>
      </c>
      <c r="D56" s="256"/>
      <c r="E56" s="257"/>
      <c r="F56" s="156"/>
      <c r="G56" s="157"/>
      <c r="H56" s="157"/>
      <c r="I56" s="157"/>
      <c r="J56" s="157"/>
    </row>
    <row r="57" spans="1:10" x14ac:dyDescent="0.3">
      <c r="A57" s="157"/>
      <c r="B57" s="148">
        <v>15</v>
      </c>
      <c r="C57" s="255" t="s">
        <v>642</v>
      </c>
      <c r="D57" s="256"/>
      <c r="E57" s="257"/>
      <c r="F57" s="156"/>
      <c r="G57" s="157"/>
      <c r="H57" s="157"/>
      <c r="I57" s="157"/>
      <c r="J57" s="157"/>
    </row>
    <row r="58" spans="1:10" x14ac:dyDescent="0.3">
      <c r="A58" s="157"/>
      <c r="B58" s="148">
        <v>16</v>
      </c>
      <c r="C58" s="255" t="s">
        <v>643</v>
      </c>
      <c r="D58" s="256"/>
      <c r="E58" s="257"/>
      <c r="F58" s="156"/>
      <c r="G58" s="157"/>
      <c r="H58" s="157"/>
      <c r="I58" s="157"/>
      <c r="J58" s="157"/>
    </row>
    <row r="59" spans="1:10" x14ac:dyDescent="0.3">
      <c r="A59" s="157"/>
      <c r="B59" s="148">
        <v>17</v>
      </c>
      <c r="C59" s="255" t="s">
        <v>644</v>
      </c>
      <c r="D59" s="256"/>
      <c r="E59" s="257"/>
      <c r="F59" s="156"/>
      <c r="G59" s="157"/>
      <c r="H59" s="157"/>
      <c r="I59" s="157"/>
      <c r="J59" s="157"/>
    </row>
    <row r="60" spans="1:10" x14ac:dyDescent="0.3">
      <c r="A60" s="157"/>
      <c r="B60" s="149">
        <v>18</v>
      </c>
      <c r="C60" s="255" t="s">
        <v>690</v>
      </c>
      <c r="D60" s="256"/>
      <c r="E60" s="257"/>
      <c r="F60" s="156"/>
      <c r="G60" s="157"/>
      <c r="H60" s="157"/>
      <c r="I60" s="157"/>
      <c r="J60" s="157"/>
    </row>
    <row r="61" spans="1:10" x14ac:dyDescent="0.3">
      <c r="A61" s="157"/>
      <c r="B61" s="149">
        <v>19</v>
      </c>
      <c r="C61" s="255" t="s">
        <v>690</v>
      </c>
      <c r="D61" s="256"/>
      <c r="E61" s="257"/>
      <c r="F61" s="156"/>
      <c r="G61" s="157"/>
      <c r="H61" s="157"/>
      <c r="I61" s="157"/>
      <c r="J61" s="157"/>
    </row>
    <row r="62" spans="1:10" x14ac:dyDescent="0.3">
      <c r="A62" s="157"/>
      <c r="B62" s="157"/>
      <c r="C62" s="157"/>
      <c r="D62" s="157"/>
      <c r="E62" s="158"/>
      <c r="F62" s="157"/>
      <c r="G62" s="157"/>
      <c r="H62" s="157"/>
      <c r="I62" s="157"/>
      <c r="J62" s="157"/>
    </row>
    <row r="63" spans="1:10" x14ac:dyDescent="0.3">
      <c r="A63" s="157"/>
      <c r="B63" s="157"/>
      <c r="C63" s="157"/>
      <c r="D63" s="157"/>
      <c r="E63" s="158"/>
      <c r="F63" s="157"/>
      <c r="G63" s="157"/>
      <c r="H63" s="157"/>
      <c r="I63" s="157"/>
      <c r="J63" s="157"/>
    </row>
    <row r="64" spans="1:10" x14ac:dyDescent="0.3">
      <c r="A64" s="157"/>
      <c r="B64" s="157"/>
      <c r="C64" s="157"/>
      <c r="D64" s="157"/>
      <c r="E64" s="158"/>
      <c r="F64" s="157"/>
      <c r="G64" s="157"/>
      <c r="H64" s="157"/>
      <c r="I64" s="157"/>
      <c r="J64" s="157"/>
    </row>
    <row r="65" spans="1:10" x14ac:dyDescent="0.3">
      <c r="A65" s="157"/>
      <c r="B65" s="157"/>
      <c r="C65" s="157"/>
      <c r="D65" s="157"/>
      <c r="E65" s="158"/>
      <c r="F65" s="157"/>
      <c r="G65" s="157"/>
      <c r="H65" s="157"/>
      <c r="I65" s="157"/>
      <c r="J65" s="157"/>
    </row>
    <row r="66" spans="1:10" x14ac:dyDescent="0.3">
      <c r="A66" s="157"/>
      <c r="B66" s="157"/>
      <c r="C66" s="157"/>
      <c r="D66" s="157"/>
      <c r="E66" s="158"/>
      <c r="F66" s="157"/>
      <c r="G66" s="157"/>
      <c r="H66" s="157"/>
      <c r="I66" s="157"/>
      <c r="J66" s="157"/>
    </row>
    <row r="67" spans="1:10" x14ac:dyDescent="0.3">
      <c r="A67" s="157"/>
      <c r="B67" s="157"/>
      <c r="C67" s="157"/>
      <c r="D67" s="157"/>
      <c r="E67" s="158"/>
      <c r="F67" s="157"/>
      <c r="G67" s="157"/>
      <c r="H67" s="157"/>
      <c r="I67" s="157"/>
      <c r="J67" s="157"/>
    </row>
    <row r="68" spans="1:10" x14ac:dyDescent="0.3">
      <c r="A68" s="157"/>
      <c r="B68" s="157"/>
      <c r="C68" s="157"/>
      <c r="D68" s="157"/>
      <c r="E68" s="158"/>
      <c r="F68" s="157"/>
      <c r="G68" s="157"/>
      <c r="H68" s="157"/>
      <c r="I68" s="157"/>
      <c r="J68" s="157"/>
    </row>
    <row r="69" spans="1:10" x14ac:dyDescent="0.3">
      <c r="A69" s="157"/>
      <c r="B69" s="157"/>
      <c r="C69" s="157"/>
      <c r="D69" s="157"/>
      <c r="E69" s="158"/>
      <c r="F69" s="157"/>
      <c r="G69" s="157"/>
      <c r="H69" s="157"/>
      <c r="I69" s="157"/>
      <c r="J69" s="157"/>
    </row>
    <row r="70" spans="1:10" x14ac:dyDescent="0.3">
      <c r="A70" s="157"/>
      <c r="B70" s="157"/>
      <c r="C70" s="157"/>
      <c r="D70" s="157"/>
      <c r="E70" s="158"/>
      <c r="F70" s="157"/>
      <c r="G70" s="157"/>
      <c r="H70" s="157"/>
      <c r="I70" s="157"/>
      <c r="J70" s="157"/>
    </row>
    <row r="71" spans="1:10" x14ac:dyDescent="0.3">
      <c r="A71" s="157"/>
      <c r="B71" s="157"/>
      <c r="C71" s="157"/>
      <c r="D71" s="157"/>
      <c r="E71" s="158"/>
      <c r="F71" s="157"/>
      <c r="G71" s="157"/>
      <c r="H71" s="157"/>
      <c r="I71" s="157"/>
      <c r="J71" s="157"/>
    </row>
    <row r="72" spans="1:10" x14ac:dyDescent="0.3">
      <c r="A72" s="157"/>
      <c r="B72" s="157"/>
      <c r="C72" s="157"/>
      <c r="D72" s="157"/>
      <c r="E72" s="158"/>
      <c r="F72" s="157"/>
      <c r="G72" s="157"/>
      <c r="H72" s="157"/>
      <c r="I72" s="157"/>
      <c r="J72" s="157"/>
    </row>
    <row r="73" spans="1:10" x14ac:dyDescent="0.3">
      <c r="A73" s="157"/>
      <c r="B73" s="157"/>
      <c r="C73" s="157"/>
      <c r="D73" s="157"/>
      <c r="E73" s="158"/>
      <c r="F73" s="157"/>
      <c r="G73" s="157"/>
      <c r="H73" s="157"/>
      <c r="I73" s="157"/>
      <c r="J73" s="157"/>
    </row>
    <row r="74" spans="1:10" x14ac:dyDescent="0.3">
      <c r="A74" s="157"/>
      <c r="B74" s="157"/>
      <c r="C74" s="157"/>
      <c r="D74" s="157"/>
      <c r="E74" s="158"/>
      <c r="F74" s="157"/>
      <c r="G74" s="157"/>
      <c r="H74" s="157"/>
      <c r="I74" s="157"/>
      <c r="J74" s="157"/>
    </row>
    <row r="75" spans="1:10" x14ac:dyDescent="0.3">
      <c r="A75" s="157"/>
      <c r="B75" s="157"/>
      <c r="C75" s="157"/>
      <c r="D75" s="157"/>
      <c r="E75" s="158"/>
      <c r="F75" s="157"/>
      <c r="G75" s="157"/>
      <c r="H75" s="157"/>
      <c r="I75" s="157"/>
      <c r="J75" s="157"/>
    </row>
    <row r="76" spans="1:10" x14ac:dyDescent="0.3">
      <c r="A76" s="157"/>
      <c r="B76" s="157"/>
      <c r="C76" s="157"/>
      <c r="D76" s="157"/>
      <c r="E76" s="158"/>
      <c r="F76" s="157"/>
      <c r="G76" s="157"/>
      <c r="H76" s="157"/>
      <c r="I76" s="157"/>
      <c r="J76" s="157"/>
    </row>
    <row r="77" spans="1:10" x14ac:dyDescent="0.3">
      <c r="A77" s="157"/>
      <c r="B77" s="157"/>
      <c r="C77" s="157"/>
      <c r="D77" s="157"/>
      <c r="E77" s="158"/>
      <c r="F77" s="157"/>
      <c r="G77" s="157"/>
      <c r="H77" s="157"/>
      <c r="I77" s="157"/>
      <c r="J77" s="157"/>
    </row>
    <row r="78" spans="1:10" x14ac:dyDescent="0.3">
      <c r="A78" s="157"/>
      <c r="B78" s="157"/>
      <c r="C78" s="157"/>
      <c r="D78" s="157"/>
      <c r="E78" s="158"/>
      <c r="F78" s="157"/>
      <c r="G78" s="157"/>
      <c r="H78" s="157"/>
      <c r="I78" s="157"/>
      <c r="J78" s="157"/>
    </row>
    <row r="79" spans="1:10" x14ac:dyDescent="0.3">
      <c r="A79" s="157"/>
      <c r="B79" s="157"/>
      <c r="C79" s="157"/>
      <c r="D79" s="157"/>
      <c r="E79" s="158"/>
      <c r="F79" s="157"/>
      <c r="G79" s="157"/>
      <c r="H79" s="157"/>
      <c r="I79" s="157"/>
      <c r="J79" s="157"/>
    </row>
    <row r="80" spans="1:10" x14ac:dyDescent="0.3">
      <c r="A80" s="157"/>
      <c r="B80" s="157"/>
      <c r="C80" s="157"/>
      <c r="D80" s="157"/>
      <c r="E80" s="158"/>
      <c r="F80" s="157"/>
      <c r="G80" s="157"/>
      <c r="H80" s="157"/>
      <c r="I80" s="157"/>
      <c r="J80" s="157"/>
    </row>
    <row r="81" spans="1:10" x14ac:dyDescent="0.3">
      <c r="A81" s="157"/>
      <c r="B81" s="157"/>
      <c r="C81" s="157"/>
      <c r="D81" s="157"/>
      <c r="E81" s="158"/>
      <c r="F81" s="157"/>
      <c r="G81" s="157"/>
      <c r="H81" s="157"/>
      <c r="I81" s="157"/>
      <c r="J81" s="157"/>
    </row>
    <row r="82" spans="1:10" x14ac:dyDescent="0.3">
      <c r="A82" s="157"/>
      <c r="B82" s="157"/>
      <c r="C82" s="157"/>
      <c r="D82" s="157"/>
      <c r="E82" s="158"/>
      <c r="F82" s="157"/>
      <c r="G82" s="157"/>
      <c r="H82" s="157"/>
      <c r="I82" s="157"/>
      <c r="J82" s="157"/>
    </row>
    <row r="83" spans="1:10" x14ac:dyDescent="0.3">
      <c r="A83" s="157"/>
      <c r="B83" s="157"/>
      <c r="C83" s="157"/>
      <c r="D83" s="157"/>
      <c r="E83" s="158"/>
      <c r="F83" s="157"/>
      <c r="G83" s="157"/>
      <c r="H83" s="157"/>
      <c r="I83" s="157"/>
      <c r="J83" s="157"/>
    </row>
    <row r="84" spans="1:10" x14ac:dyDescent="0.3">
      <c r="A84" s="157"/>
      <c r="B84" s="157"/>
      <c r="C84" s="157"/>
      <c r="D84" s="157"/>
      <c r="E84" s="158"/>
      <c r="F84" s="157"/>
      <c r="G84" s="157"/>
      <c r="H84" s="157"/>
      <c r="I84" s="157"/>
      <c r="J84" s="157"/>
    </row>
    <row r="85" spans="1:10" x14ac:dyDescent="0.3">
      <c r="A85" s="157"/>
      <c r="B85" s="157"/>
      <c r="C85" s="157"/>
      <c r="D85" s="157"/>
      <c r="E85" s="158"/>
      <c r="F85" s="157"/>
      <c r="G85" s="157"/>
      <c r="H85" s="157"/>
      <c r="I85" s="157"/>
      <c r="J85" s="157"/>
    </row>
    <row r="86" spans="1:10" x14ac:dyDescent="0.3">
      <c r="A86" s="157"/>
      <c r="B86" s="157"/>
      <c r="C86" s="157"/>
      <c r="D86" s="157"/>
      <c r="E86" s="158"/>
      <c r="F86" s="157"/>
      <c r="G86" s="157"/>
      <c r="H86" s="157"/>
      <c r="I86" s="157"/>
      <c r="J86" s="157"/>
    </row>
    <row r="87" spans="1:10" x14ac:dyDescent="0.3">
      <c r="A87" s="157"/>
      <c r="B87" s="157"/>
      <c r="C87" s="157"/>
      <c r="D87" s="157"/>
      <c r="E87" s="158"/>
      <c r="F87" s="157"/>
      <c r="G87" s="157"/>
      <c r="H87" s="157"/>
      <c r="I87" s="157"/>
      <c r="J87" s="157"/>
    </row>
    <row r="88" spans="1:10" x14ac:dyDescent="0.3">
      <c r="A88" s="157"/>
      <c r="B88" s="157"/>
      <c r="C88" s="157"/>
      <c r="D88" s="157"/>
      <c r="E88" s="158"/>
      <c r="F88" s="157"/>
      <c r="G88" s="157"/>
      <c r="H88" s="157"/>
      <c r="I88" s="157"/>
      <c r="J88" s="157"/>
    </row>
    <row r="89" spans="1:10" x14ac:dyDescent="0.3">
      <c r="A89" s="157"/>
      <c r="B89" s="157"/>
      <c r="C89" s="157"/>
      <c r="D89" s="157"/>
      <c r="E89" s="158"/>
      <c r="F89" s="157"/>
      <c r="G89" s="157"/>
      <c r="H89" s="157"/>
      <c r="I89" s="157"/>
      <c r="J89" s="157"/>
    </row>
    <row r="90" spans="1:10" x14ac:dyDescent="0.3">
      <c r="A90" s="157"/>
      <c r="B90" s="157"/>
      <c r="C90" s="157"/>
      <c r="D90" s="157"/>
      <c r="E90" s="158"/>
      <c r="F90" s="157"/>
      <c r="G90" s="157"/>
      <c r="H90" s="157"/>
      <c r="I90" s="157"/>
      <c r="J90" s="157"/>
    </row>
    <row r="91" spans="1:10" x14ac:dyDescent="0.3">
      <c r="A91" s="157"/>
      <c r="B91" s="157"/>
      <c r="C91" s="157"/>
      <c r="D91" s="157"/>
      <c r="E91" s="158"/>
      <c r="F91" s="157"/>
      <c r="G91" s="157"/>
      <c r="H91" s="157"/>
      <c r="I91" s="157"/>
      <c r="J91" s="157"/>
    </row>
    <row r="92" spans="1:10" x14ac:dyDescent="0.3">
      <c r="A92" s="157"/>
      <c r="B92" s="157"/>
      <c r="C92" s="157"/>
      <c r="D92" s="157"/>
      <c r="E92" s="158"/>
      <c r="F92" s="157"/>
      <c r="G92" s="157"/>
      <c r="H92" s="157"/>
      <c r="I92" s="157"/>
      <c r="J92" s="157"/>
    </row>
    <row r="93" spans="1:10" x14ac:dyDescent="0.3">
      <c r="A93" s="157"/>
      <c r="B93" s="157"/>
      <c r="C93" s="157"/>
      <c r="D93" s="157"/>
      <c r="E93" s="158"/>
      <c r="F93" s="157"/>
      <c r="G93" s="157"/>
      <c r="H93" s="157"/>
      <c r="I93" s="157"/>
      <c r="J93" s="157"/>
    </row>
    <row r="94" spans="1:10" x14ac:dyDescent="0.3">
      <c r="A94" s="157"/>
      <c r="B94" s="157"/>
      <c r="C94" s="157"/>
      <c r="D94" s="157"/>
      <c r="E94" s="158"/>
      <c r="F94" s="157"/>
      <c r="G94" s="157"/>
      <c r="H94" s="157"/>
      <c r="I94" s="157"/>
      <c r="J94" s="157"/>
    </row>
    <row r="95" spans="1:10" x14ac:dyDescent="0.3">
      <c r="A95" s="157"/>
      <c r="B95" s="157"/>
      <c r="C95" s="157"/>
      <c r="D95" s="157"/>
      <c r="E95" s="158"/>
      <c r="F95" s="157"/>
      <c r="G95" s="157"/>
      <c r="H95" s="157"/>
      <c r="I95" s="157"/>
      <c r="J95" s="157"/>
    </row>
    <row r="96" spans="1:10" x14ac:dyDescent="0.3">
      <c r="A96" s="157"/>
      <c r="B96" s="157"/>
      <c r="C96" s="157"/>
      <c r="D96" s="157"/>
      <c r="E96" s="158"/>
      <c r="F96" s="157"/>
      <c r="G96" s="157"/>
      <c r="H96" s="157"/>
      <c r="I96" s="157"/>
      <c r="J96" s="157"/>
    </row>
    <row r="97" spans="1:10" x14ac:dyDescent="0.3">
      <c r="A97" s="157"/>
      <c r="B97" s="157"/>
      <c r="C97" s="157"/>
      <c r="D97" s="157"/>
      <c r="E97" s="158"/>
      <c r="F97" s="157"/>
      <c r="G97" s="157"/>
      <c r="H97" s="157"/>
      <c r="I97" s="157"/>
      <c r="J97" s="157"/>
    </row>
    <row r="98" spans="1:10" x14ac:dyDescent="0.3">
      <c r="A98" s="157"/>
      <c r="B98" s="157"/>
      <c r="C98" s="157"/>
      <c r="D98" s="157"/>
      <c r="E98" s="158"/>
      <c r="F98" s="157"/>
      <c r="G98" s="157"/>
      <c r="H98" s="157"/>
      <c r="I98" s="157"/>
      <c r="J98" s="157"/>
    </row>
    <row r="99" spans="1:10" x14ac:dyDescent="0.3">
      <c r="A99" s="157"/>
      <c r="B99" s="157"/>
      <c r="C99" s="157"/>
      <c r="D99" s="157"/>
      <c r="E99" s="158"/>
      <c r="F99" s="157"/>
      <c r="G99" s="157"/>
      <c r="H99" s="157"/>
      <c r="I99" s="157"/>
      <c r="J99" s="157"/>
    </row>
    <row r="100" spans="1:10" x14ac:dyDescent="0.3">
      <c r="A100" s="157"/>
      <c r="B100" s="157"/>
      <c r="C100" s="157"/>
      <c r="D100" s="157"/>
      <c r="E100" s="158"/>
      <c r="F100" s="157"/>
      <c r="G100" s="157"/>
      <c r="H100" s="157"/>
      <c r="I100" s="157"/>
      <c r="J100" s="157"/>
    </row>
    <row r="101" spans="1:10" x14ac:dyDescent="0.3">
      <c r="A101" s="157"/>
      <c r="B101" s="157"/>
      <c r="C101" s="157"/>
      <c r="D101" s="157"/>
      <c r="E101" s="158"/>
      <c r="F101" s="157"/>
      <c r="G101" s="157"/>
      <c r="H101" s="157"/>
      <c r="I101" s="157"/>
      <c r="J101" s="157"/>
    </row>
    <row r="102" spans="1:10" x14ac:dyDescent="0.3">
      <c r="A102" s="157"/>
      <c r="B102" s="157"/>
      <c r="C102" s="157"/>
      <c r="D102" s="157"/>
      <c r="E102" s="158"/>
      <c r="F102" s="157"/>
      <c r="G102" s="157"/>
      <c r="H102" s="157"/>
      <c r="I102" s="157"/>
      <c r="J102" s="157"/>
    </row>
    <row r="103" spans="1:10" x14ac:dyDescent="0.3">
      <c r="A103" s="157"/>
      <c r="B103" s="157"/>
      <c r="C103" s="157"/>
      <c r="D103" s="157"/>
      <c r="E103" s="158"/>
      <c r="F103" s="157"/>
      <c r="G103" s="157"/>
      <c r="H103" s="157"/>
      <c r="I103" s="157"/>
      <c r="J103" s="157"/>
    </row>
    <row r="104" spans="1:10" x14ac:dyDescent="0.3">
      <c r="A104" s="157"/>
      <c r="B104" s="157"/>
      <c r="C104" s="157"/>
      <c r="D104" s="157"/>
      <c r="E104" s="158"/>
      <c r="F104" s="157"/>
      <c r="G104" s="157"/>
      <c r="H104" s="157"/>
      <c r="I104" s="157"/>
      <c r="J104" s="157"/>
    </row>
    <row r="105" spans="1:10" x14ac:dyDescent="0.3">
      <c r="A105" s="157"/>
      <c r="B105" s="157"/>
      <c r="C105" s="157"/>
      <c r="D105" s="157"/>
      <c r="E105" s="158"/>
      <c r="F105" s="157"/>
      <c r="G105" s="157"/>
      <c r="H105" s="157"/>
      <c r="I105" s="157"/>
      <c r="J105" s="157"/>
    </row>
    <row r="106" spans="1:10" x14ac:dyDescent="0.3">
      <c r="A106" s="157"/>
      <c r="B106" s="157"/>
      <c r="C106" s="157"/>
      <c r="D106" s="157"/>
      <c r="E106" s="158"/>
      <c r="F106" s="157"/>
      <c r="G106" s="157"/>
      <c r="H106" s="157"/>
      <c r="I106" s="157"/>
      <c r="J106" s="157"/>
    </row>
    <row r="107" spans="1:10" x14ac:dyDescent="0.3">
      <c r="A107" s="157"/>
      <c r="B107" s="157"/>
      <c r="C107" s="157"/>
      <c r="D107" s="157"/>
      <c r="E107" s="158"/>
      <c r="F107" s="157"/>
      <c r="G107" s="157"/>
      <c r="H107" s="157"/>
      <c r="I107" s="157"/>
      <c r="J107" s="157"/>
    </row>
    <row r="108" spans="1:10" x14ac:dyDescent="0.3">
      <c r="A108" s="157"/>
      <c r="B108" s="157"/>
      <c r="C108" s="157"/>
      <c r="D108" s="157"/>
      <c r="E108" s="158"/>
      <c r="F108" s="157"/>
      <c r="G108" s="157"/>
      <c r="H108" s="157"/>
      <c r="I108" s="157"/>
      <c r="J108" s="157"/>
    </row>
    <row r="109" spans="1:10" x14ac:dyDescent="0.3">
      <c r="A109" s="157"/>
      <c r="B109" s="157"/>
      <c r="C109" s="157"/>
      <c r="D109" s="157"/>
      <c r="E109" s="158"/>
      <c r="F109" s="157"/>
      <c r="G109" s="157"/>
      <c r="H109" s="157"/>
      <c r="I109" s="157"/>
      <c r="J109" s="157"/>
    </row>
    <row r="110" spans="1:10" x14ac:dyDescent="0.3">
      <c r="A110" s="157"/>
      <c r="B110" s="157"/>
      <c r="C110" s="157"/>
      <c r="D110" s="157"/>
      <c r="E110" s="158"/>
      <c r="F110" s="157"/>
      <c r="G110" s="157"/>
      <c r="H110" s="157"/>
      <c r="I110" s="157"/>
      <c r="J110" s="157"/>
    </row>
    <row r="111" spans="1:10" x14ac:dyDescent="0.3">
      <c r="A111" s="157"/>
      <c r="B111" s="157"/>
      <c r="C111" s="157"/>
      <c r="D111" s="157"/>
      <c r="E111" s="158"/>
      <c r="F111" s="157"/>
      <c r="G111" s="157"/>
      <c r="H111" s="157"/>
      <c r="I111" s="157"/>
      <c r="J111" s="157"/>
    </row>
    <row r="112" spans="1:10" x14ac:dyDescent="0.3">
      <c r="A112" s="157"/>
      <c r="B112" s="157"/>
      <c r="C112" s="157"/>
      <c r="D112" s="157"/>
      <c r="E112" s="158"/>
      <c r="F112" s="157"/>
      <c r="G112" s="157"/>
      <c r="H112" s="157"/>
      <c r="I112" s="157"/>
      <c r="J112" s="157"/>
    </row>
    <row r="113" spans="1:10" x14ac:dyDescent="0.3">
      <c r="A113" s="157"/>
      <c r="B113" s="157"/>
      <c r="C113" s="157"/>
      <c r="D113" s="157"/>
      <c r="E113" s="158"/>
      <c r="F113" s="157"/>
      <c r="G113" s="157"/>
      <c r="H113" s="157"/>
      <c r="I113" s="157"/>
      <c r="J113" s="157"/>
    </row>
    <row r="114" spans="1:10" x14ac:dyDescent="0.3">
      <c r="A114" s="157"/>
      <c r="B114" s="157"/>
      <c r="C114" s="157"/>
      <c r="D114" s="157"/>
      <c r="E114" s="158"/>
      <c r="F114" s="157"/>
      <c r="G114" s="157"/>
      <c r="H114" s="157"/>
      <c r="I114" s="157"/>
      <c r="J114" s="157"/>
    </row>
    <row r="115" spans="1:10" x14ac:dyDescent="0.3">
      <c r="A115" s="157"/>
      <c r="B115" s="157"/>
      <c r="C115" s="157"/>
      <c r="D115" s="157"/>
      <c r="E115" s="158"/>
      <c r="F115" s="157"/>
      <c r="G115" s="157"/>
      <c r="H115" s="157"/>
      <c r="I115" s="157"/>
      <c r="J115" s="157"/>
    </row>
    <row r="116" spans="1:10" x14ac:dyDescent="0.3">
      <c r="A116" s="157"/>
      <c r="B116" s="157"/>
      <c r="C116" s="157"/>
      <c r="D116" s="157"/>
      <c r="E116" s="158"/>
      <c r="F116" s="157"/>
      <c r="G116" s="157"/>
      <c r="H116" s="157"/>
      <c r="I116" s="157"/>
      <c r="J116" s="157"/>
    </row>
    <row r="117" spans="1:10" x14ac:dyDescent="0.3">
      <c r="A117" s="157"/>
      <c r="B117" s="157"/>
      <c r="C117" s="157"/>
      <c r="D117" s="157"/>
      <c r="E117" s="158"/>
      <c r="F117" s="157"/>
      <c r="G117" s="157"/>
      <c r="H117" s="157"/>
      <c r="I117" s="157"/>
      <c r="J117" s="157"/>
    </row>
    <row r="118" spans="1:10" x14ac:dyDescent="0.3">
      <c r="A118" s="157"/>
      <c r="B118" s="157"/>
      <c r="C118" s="157"/>
      <c r="D118" s="157"/>
      <c r="E118" s="158"/>
      <c r="F118" s="157"/>
      <c r="G118" s="157"/>
      <c r="H118" s="157"/>
      <c r="I118" s="157"/>
      <c r="J118" s="157"/>
    </row>
    <row r="119" spans="1:10" x14ac:dyDescent="0.3">
      <c r="A119" s="157"/>
      <c r="B119" s="157"/>
      <c r="C119" s="157"/>
      <c r="D119" s="157"/>
      <c r="E119" s="158"/>
      <c r="F119" s="157"/>
      <c r="G119" s="157"/>
      <c r="H119" s="157"/>
      <c r="I119" s="157"/>
      <c r="J119" s="157"/>
    </row>
    <row r="120" spans="1:10" x14ac:dyDescent="0.3">
      <c r="A120" s="157"/>
      <c r="B120" s="157"/>
      <c r="C120" s="157"/>
      <c r="D120" s="157"/>
      <c r="E120" s="158"/>
      <c r="F120" s="157"/>
      <c r="G120" s="157"/>
      <c r="H120" s="157"/>
      <c r="I120" s="157"/>
      <c r="J120" s="157"/>
    </row>
    <row r="121" spans="1:10" x14ac:dyDescent="0.3">
      <c r="A121" s="157"/>
      <c r="B121" s="157"/>
      <c r="C121" s="157"/>
      <c r="D121" s="157"/>
      <c r="E121" s="158"/>
      <c r="F121" s="157"/>
      <c r="G121" s="157"/>
      <c r="H121" s="157"/>
      <c r="I121" s="157"/>
      <c r="J121" s="157"/>
    </row>
    <row r="122" spans="1:10" x14ac:dyDescent="0.3">
      <c r="A122" s="157"/>
      <c r="B122" s="157"/>
      <c r="C122" s="157"/>
      <c r="D122" s="157"/>
      <c r="E122" s="158"/>
      <c r="F122" s="157"/>
      <c r="G122" s="157"/>
      <c r="H122" s="157"/>
      <c r="I122" s="157"/>
      <c r="J122" s="157"/>
    </row>
    <row r="123" spans="1:10" x14ac:dyDescent="0.3">
      <c r="A123" s="157"/>
      <c r="B123" s="157"/>
      <c r="C123" s="157"/>
      <c r="D123" s="157"/>
      <c r="E123" s="158"/>
      <c r="F123" s="157"/>
      <c r="G123" s="157"/>
      <c r="H123" s="157"/>
      <c r="I123" s="157"/>
      <c r="J123" s="157"/>
    </row>
    <row r="124" spans="1:10" x14ac:dyDescent="0.3">
      <c r="A124" s="157"/>
      <c r="B124" s="157"/>
      <c r="C124" s="157"/>
      <c r="D124" s="157"/>
      <c r="E124" s="158"/>
      <c r="F124" s="157"/>
      <c r="G124" s="157"/>
      <c r="H124" s="157"/>
      <c r="I124" s="157"/>
      <c r="J124" s="157"/>
    </row>
    <row r="125" spans="1:10" x14ac:dyDescent="0.3">
      <c r="A125" s="157"/>
      <c r="B125" s="157"/>
      <c r="C125" s="157"/>
      <c r="D125" s="157"/>
      <c r="E125" s="158"/>
      <c r="F125" s="157"/>
      <c r="G125" s="157"/>
      <c r="H125" s="157"/>
      <c r="I125" s="157"/>
      <c r="J125" s="157"/>
    </row>
    <row r="126" spans="1:10" x14ac:dyDescent="0.3">
      <c r="A126" s="157"/>
      <c r="B126" s="157"/>
      <c r="C126" s="157"/>
      <c r="D126" s="157"/>
      <c r="E126" s="158"/>
      <c r="F126" s="157"/>
      <c r="G126" s="157"/>
      <c r="H126" s="157"/>
      <c r="I126" s="157"/>
      <c r="J126" s="157"/>
    </row>
    <row r="127" spans="1:10" x14ac:dyDescent="0.3">
      <c r="A127" s="157"/>
      <c r="B127" s="157"/>
      <c r="C127" s="157"/>
      <c r="D127" s="157"/>
      <c r="E127" s="158"/>
      <c r="F127" s="157"/>
      <c r="G127" s="157"/>
      <c r="H127" s="157"/>
      <c r="I127" s="157"/>
      <c r="J127" s="157"/>
    </row>
    <row r="128" spans="1:10" x14ac:dyDescent="0.3">
      <c r="A128" s="157"/>
      <c r="B128" s="157"/>
      <c r="C128" s="157"/>
      <c r="D128" s="157"/>
      <c r="E128" s="158"/>
      <c r="F128" s="157"/>
      <c r="G128" s="157"/>
      <c r="H128" s="157"/>
      <c r="I128" s="157"/>
      <c r="J128" s="157"/>
    </row>
    <row r="129" spans="1:10" x14ac:dyDescent="0.3">
      <c r="A129" s="157"/>
      <c r="B129" s="157"/>
      <c r="C129" s="157"/>
      <c r="D129" s="157"/>
      <c r="E129" s="158"/>
      <c r="F129" s="157"/>
      <c r="G129" s="157"/>
      <c r="H129" s="157"/>
      <c r="I129" s="157"/>
      <c r="J129" s="157"/>
    </row>
    <row r="130" spans="1:10" x14ac:dyDescent="0.3">
      <c r="A130" s="157"/>
      <c r="B130" s="157"/>
      <c r="C130" s="157"/>
      <c r="D130" s="157"/>
      <c r="E130" s="158"/>
      <c r="F130" s="157"/>
      <c r="G130" s="157"/>
      <c r="H130" s="157"/>
      <c r="I130" s="157"/>
      <c r="J130" s="157"/>
    </row>
    <row r="131" spans="1:10" x14ac:dyDescent="0.3">
      <c r="A131" s="157"/>
      <c r="B131" s="157"/>
      <c r="C131" s="157"/>
      <c r="D131" s="157"/>
      <c r="E131" s="158"/>
      <c r="F131" s="157"/>
      <c r="G131" s="157"/>
      <c r="H131" s="157"/>
      <c r="I131" s="157"/>
      <c r="J131" s="157"/>
    </row>
    <row r="132" spans="1:10" x14ac:dyDescent="0.3">
      <c r="A132" s="157"/>
      <c r="B132" s="157"/>
      <c r="C132" s="157"/>
      <c r="D132" s="157"/>
      <c r="E132" s="158"/>
      <c r="F132" s="157"/>
      <c r="G132" s="157"/>
      <c r="H132" s="157"/>
      <c r="I132" s="157"/>
      <c r="J132" s="157"/>
    </row>
    <row r="133" spans="1:10" x14ac:dyDescent="0.3">
      <c r="A133" s="157"/>
      <c r="B133" s="157"/>
      <c r="C133" s="157"/>
      <c r="D133" s="157"/>
      <c r="E133" s="158"/>
      <c r="F133" s="157"/>
      <c r="G133" s="157"/>
      <c r="H133" s="157"/>
      <c r="I133" s="157"/>
      <c r="J133" s="157"/>
    </row>
    <row r="134" spans="1:10" x14ac:dyDescent="0.3">
      <c r="A134" s="157"/>
      <c r="B134" s="157"/>
      <c r="C134" s="157"/>
      <c r="D134" s="157"/>
      <c r="E134" s="158"/>
      <c r="F134" s="157"/>
      <c r="G134" s="157"/>
      <c r="H134" s="157"/>
      <c r="I134" s="157"/>
      <c r="J134" s="157"/>
    </row>
    <row r="135" spans="1:10" x14ac:dyDescent="0.3">
      <c r="A135" s="157"/>
      <c r="B135" s="157"/>
      <c r="C135" s="157"/>
      <c r="D135" s="157"/>
      <c r="E135" s="158"/>
      <c r="F135" s="157"/>
      <c r="G135" s="157"/>
      <c r="H135" s="157"/>
      <c r="I135" s="157"/>
      <c r="J135" s="157"/>
    </row>
    <row r="136" spans="1:10" x14ac:dyDescent="0.3">
      <c r="A136" s="157"/>
      <c r="B136" s="157"/>
      <c r="C136" s="157"/>
      <c r="D136" s="157"/>
      <c r="E136" s="158"/>
      <c r="F136" s="157"/>
      <c r="G136" s="157"/>
      <c r="H136" s="157"/>
      <c r="I136" s="157"/>
      <c r="J136" s="157"/>
    </row>
    <row r="137" spans="1:10" x14ac:dyDescent="0.3">
      <c r="A137" s="157"/>
      <c r="B137" s="157"/>
      <c r="C137" s="157"/>
      <c r="D137" s="157"/>
      <c r="E137" s="158"/>
      <c r="F137" s="157"/>
      <c r="G137" s="157"/>
      <c r="H137" s="157"/>
      <c r="I137" s="157"/>
      <c r="J137" s="157"/>
    </row>
    <row r="138" spans="1:10" x14ac:dyDescent="0.3">
      <c r="A138" s="157"/>
      <c r="B138" s="157"/>
      <c r="C138" s="157"/>
      <c r="D138" s="157"/>
      <c r="E138" s="158"/>
      <c r="F138" s="157"/>
      <c r="G138" s="157"/>
      <c r="H138" s="157"/>
      <c r="I138" s="157"/>
      <c r="J138" s="157"/>
    </row>
    <row r="139" spans="1:10" x14ac:dyDescent="0.3">
      <c r="A139" s="157"/>
      <c r="B139" s="157"/>
      <c r="C139" s="157"/>
      <c r="D139" s="157"/>
      <c r="E139" s="158"/>
      <c r="F139" s="157"/>
      <c r="G139" s="157"/>
      <c r="H139" s="157"/>
      <c r="I139" s="157"/>
      <c r="J139" s="157"/>
    </row>
    <row r="140" spans="1:10" x14ac:dyDescent="0.3">
      <c r="A140" s="157"/>
      <c r="B140" s="157"/>
      <c r="C140" s="157"/>
      <c r="D140" s="157"/>
      <c r="E140" s="158"/>
      <c r="F140" s="157"/>
      <c r="G140" s="157"/>
      <c r="H140" s="157"/>
      <c r="I140" s="157"/>
      <c r="J140" s="157"/>
    </row>
    <row r="141" spans="1:10" x14ac:dyDescent="0.3">
      <c r="A141" s="157"/>
      <c r="B141" s="157"/>
      <c r="C141" s="157"/>
      <c r="D141" s="157"/>
      <c r="E141" s="158"/>
      <c r="F141" s="157"/>
      <c r="G141" s="157"/>
      <c r="H141" s="157"/>
      <c r="I141" s="157"/>
      <c r="J141" s="157"/>
    </row>
    <row r="142" spans="1:10" x14ac:dyDescent="0.3">
      <c r="A142" s="157"/>
      <c r="B142" s="157"/>
      <c r="C142" s="157"/>
      <c r="D142" s="157"/>
      <c r="E142" s="158"/>
      <c r="F142" s="157"/>
      <c r="G142" s="157"/>
      <c r="H142" s="157"/>
      <c r="I142" s="157"/>
      <c r="J142" s="157"/>
    </row>
    <row r="143" spans="1:10" x14ac:dyDescent="0.3">
      <c r="A143" s="157"/>
      <c r="B143" s="157"/>
      <c r="C143" s="157"/>
      <c r="D143" s="157"/>
      <c r="E143" s="158"/>
      <c r="F143" s="157"/>
      <c r="G143" s="157"/>
      <c r="H143" s="157"/>
      <c r="I143" s="157"/>
      <c r="J143" s="157"/>
    </row>
    <row r="144" spans="1:10" x14ac:dyDescent="0.3">
      <c r="A144" s="157"/>
      <c r="B144" s="157"/>
      <c r="C144" s="157"/>
      <c r="D144" s="157"/>
      <c r="E144" s="158"/>
      <c r="F144" s="157"/>
      <c r="G144" s="157"/>
      <c r="H144" s="157"/>
      <c r="I144" s="157"/>
      <c r="J144" s="157"/>
    </row>
    <row r="145" spans="1:10" x14ac:dyDescent="0.3">
      <c r="A145" s="157"/>
      <c r="B145" s="157"/>
      <c r="C145" s="157"/>
      <c r="D145" s="157"/>
      <c r="E145" s="158"/>
      <c r="F145" s="157"/>
      <c r="G145" s="157"/>
      <c r="H145" s="157"/>
      <c r="I145" s="157"/>
      <c r="J145" s="157"/>
    </row>
    <row r="146" spans="1:10" x14ac:dyDescent="0.3">
      <c r="A146" s="157"/>
      <c r="B146" s="157"/>
      <c r="C146" s="157"/>
      <c r="D146" s="157"/>
      <c r="E146" s="158"/>
      <c r="F146" s="157"/>
      <c r="G146" s="157"/>
      <c r="H146" s="157"/>
      <c r="I146" s="157"/>
      <c r="J146" s="157"/>
    </row>
    <row r="147" spans="1:10" x14ac:dyDescent="0.3">
      <c r="A147" s="157"/>
      <c r="B147" s="157"/>
      <c r="C147" s="157"/>
      <c r="D147" s="157"/>
      <c r="E147" s="158"/>
      <c r="F147" s="157"/>
      <c r="G147" s="157"/>
      <c r="H147" s="157"/>
      <c r="I147" s="157"/>
      <c r="J147" s="157"/>
    </row>
    <row r="148" spans="1:10" x14ac:dyDescent="0.3">
      <c r="A148" s="157"/>
      <c r="B148" s="157"/>
      <c r="C148" s="157"/>
      <c r="D148" s="157"/>
      <c r="E148" s="158"/>
      <c r="F148" s="157"/>
      <c r="G148" s="157"/>
      <c r="H148" s="157"/>
      <c r="I148" s="157"/>
      <c r="J148" s="157"/>
    </row>
    <row r="149" spans="1:10" x14ac:dyDescent="0.3">
      <c r="A149" s="157"/>
      <c r="B149" s="157"/>
      <c r="C149" s="157"/>
      <c r="D149" s="157"/>
      <c r="E149" s="158"/>
      <c r="F149" s="157"/>
      <c r="G149" s="157"/>
      <c r="H149" s="157"/>
      <c r="I149" s="157"/>
      <c r="J149" s="157"/>
    </row>
    <row r="150" spans="1:10" x14ac:dyDescent="0.3">
      <c r="A150" s="157"/>
      <c r="B150" s="157"/>
      <c r="C150" s="157"/>
      <c r="D150" s="157"/>
      <c r="E150" s="158"/>
      <c r="F150" s="157"/>
      <c r="G150" s="157"/>
      <c r="H150" s="157"/>
      <c r="I150" s="157"/>
      <c r="J150" s="157"/>
    </row>
    <row r="151" spans="1:10" x14ac:dyDescent="0.3">
      <c r="A151" s="157"/>
      <c r="B151" s="157"/>
      <c r="C151" s="157"/>
      <c r="D151" s="157"/>
      <c r="E151" s="158"/>
      <c r="F151" s="157"/>
      <c r="G151" s="157"/>
      <c r="H151" s="157"/>
      <c r="I151" s="157"/>
      <c r="J151" s="157"/>
    </row>
    <row r="152" spans="1:10" x14ac:dyDescent="0.3">
      <c r="A152" s="157"/>
      <c r="B152" s="157"/>
      <c r="C152" s="157"/>
      <c r="D152" s="157"/>
      <c r="E152" s="158"/>
      <c r="F152" s="157"/>
      <c r="G152" s="157"/>
      <c r="H152" s="157"/>
      <c r="I152" s="157"/>
      <c r="J152" s="157"/>
    </row>
    <row r="153" spans="1:10" x14ac:dyDescent="0.3">
      <c r="A153" s="157"/>
      <c r="B153" s="157"/>
      <c r="C153" s="157"/>
      <c r="D153" s="157"/>
      <c r="E153" s="158"/>
      <c r="F153" s="157"/>
      <c r="G153" s="157"/>
      <c r="H153" s="157"/>
      <c r="I153" s="157"/>
      <c r="J153" s="157"/>
    </row>
    <row r="154" spans="1:10" x14ac:dyDescent="0.3">
      <c r="A154" s="157"/>
      <c r="B154" s="157"/>
      <c r="C154" s="157"/>
      <c r="D154" s="157"/>
      <c r="E154" s="158"/>
      <c r="F154" s="157"/>
      <c r="G154" s="157"/>
      <c r="H154" s="157"/>
      <c r="I154" s="157"/>
      <c r="J154" s="157"/>
    </row>
    <row r="155" spans="1:10" x14ac:dyDescent="0.3">
      <c r="A155" s="157"/>
      <c r="B155" s="157"/>
      <c r="C155" s="157"/>
      <c r="D155" s="157"/>
      <c r="E155" s="158"/>
      <c r="F155" s="157"/>
      <c r="G155" s="157"/>
      <c r="H155" s="157"/>
      <c r="I155" s="157"/>
      <c r="J155" s="157"/>
    </row>
    <row r="156" spans="1:10" x14ac:dyDescent="0.3">
      <c r="A156" s="157"/>
      <c r="G156" s="157"/>
      <c r="H156" s="157"/>
      <c r="I156" s="157"/>
      <c r="J156" s="157"/>
    </row>
  </sheetData>
  <mergeCells count="96">
    <mergeCell ref="A11:J11"/>
    <mergeCell ref="B12:D12"/>
    <mergeCell ref="H12:J12"/>
    <mergeCell ref="D8:F8"/>
    <mergeCell ref="H23:J23"/>
    <mergeCell ref="H16:J16"/>
    <mergeCell ref="H15:J15"/>
    <mergeCell ref="H14:J14"/>
    <mergeCell ref="B13:D13"/>
    <mergeCell ref="H13:J13"/>
    <mergeCell ref="B14:D14"/>
    <mergeCell ref="B15:D15"/>
    <mergeCell ref="B16:D16"/>
    <mergeCell ref="A18:D18"/>
    <mergeCell ref="H18:J18"/>
    <mergeCell ref="A19:D19"/>
    <mergeCell ref="D7:F7"/>
    <mergeCell ref="A1:J1"/>
    <mergeCell ref="A2:J2"/>
    <mergeCell ref="A3:J3"/>
    <mergeCell ref="A4:C4"/>
    <mergeCell ref="D5:F5"/>
    <mergeCell ref="D6:F6"/>
    <mergeCell ref="B33:D33"/>
    <mergeCell ref="B26:D26"/>
    <mergeCell ref="A28:D28"/>
    <mergeCell ref="H28:J28"/>
    <mergeCell ref="A29:D29"/>
    <mergeCell ref="E29:G29"/>
    <mergeCell ref="H29:J29"/>
    <mergeCell ref="H33:J33"/>
    <mergeCell ref="B27:D27"/>
    <mergeCell ref="A31:J31"/>
    <mergeCell ref="B32:D32"/>
    <mergeCell ref="H32:J32"/>
    <mergeCell ref="H22:J22"/>
    <mergeCell ref="B17:D17"/>
    <mergeCell ref="H17:J17"/>
    <mergeCell ref="H27:J27"/>
    <mergeCell ref="H26:J26"/>
    <mergeCell ref="H25:J25"/>
    <mergeCell ref="H24:J24"/>
    <mergeCell ref="E19:G19"/>
    <mergeCell ref="H19:J19"/>
    <mergeCell ref="B23:D23"/>
    <mergeCell ref="B24:D24"/>
    <mergeCell ref="B25:D25"/>
    <mergeCell ref="A21:J21"/>
    <mergeCell ref="B22:D22"/>
    <mergeCell ref="B34:D34"/>
    <mergeCell ref="B35:D35"/>
    <mergeCell ref="B36:D36"/>
    <mergeCell ref="A38:D38"/>
    <mergeCell ref="H38:J38"/>
    <mergeCell ref="H37:J37"/>
    <mergeCell ref="H36:J36"/>
    <mergeCell ref="H35:J35"/>
    <mergeCell ref="H34:J34"/>
    <mergeCell ref="B37:D37"/>
    <mergeCell ref="C48:E48"/>
    <mergeCell ref="C42:E42"/>
    <mergeCell ref="H42:J42"/>
    <mergeCell ref="A39:D39"/>
    <mergeCell ref="E39:G39"/>
    <mergeCell ref="H39:J39"/>
    <mergeCell ref="C54:E54"/>
    <mergeCell ref="C55:E55"/>
    <mergeCell ref="C56:E56"/>
    <mergeCell ref="B40:D40"/>
    <mergeCell ref="H40:J40"/>
    <mergeCell ref="B41:F41"/>
    <mergeCell ref="H41:J41"/>
    <mergeCell ref="H48:J48"/>
    <mergeCell ref="H45:J45"/>
    <mergeCell ref="H46:J46"/>
    <mergeCell ref="H47:J47"/>
    <mergeCell ref="C43:E43"/>
    <mergeCell ref="C44:E44"/>
    <mergeCell ref="C45:E45"/>
    <mergeCell ref="C46:E46"/>
    <mergeCell ref="C47:E47"/>
    <mergeCell ref="C49:E49"/>
    <mergeCell ref="C50:E50"/>
    <mergeCell ref="C51:E51"/>
    <mergeCell ref="C52:E52"/>
    <mergeCell ref="C53:E53"/>
    <mergeCell ref="H51:J51"/>
    <mergeCell ref="H43:J43"/>
    <mergeCell ref="H44:J44"/>
    <mergeCell ref="H49:J49"/>
    <mergeCell ref="H50:J50"/>
    <mergeCell ref="C57:E57"/>
    <mergeCell ref="C58:E58"/>
    <mergeCell ref="C59:E59"/>
    <mergeCell ref="C60:E60"/>
    <mergeCell ref="C61:E61"/>
  </mergeCells>
  <pageMargins left="0.7" right="0.7" top="0.75" bottom="0.75" header="0.3" footer="0.3"/>
  <pageSetup paperSize="9" scale="8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99"/>
  <sheetViews>
    <sheetView topLeftCell="K14" zoomScale="70" zoomScaleNormal="70" workbookViewId="0">
      <selection activeCell="F15" sqref="F15"/>
    </sheetView>
  </sheetViews>
  <sheetFormatPr defaultRowHeight="14.4" x14ac:dyDescent="0.3"/>
  <cols>
    <col min="2" max="2" width="7.88671875" style="1" customWidth="1"/>
    <col min="6" max="6" width="8.6640625" bestFit="1" customWidth="1"/>
    <col min="14" max="18" width="32.44140625" bestFit="1" customWidth="1"/>
  </cols>
  <sheetData>
    <row r="3" spans="2:16" x14ac:dyDescent="0.3">
      <c r="B3" s="351" t="s">
        <v>91</v>
      </c>
      <c r="C3" s="352"/>
      <c r="D3" s="352"/>
      <c r="E3" s="352"/>
      <c r="F3" s="353"/>
      <c r="L3" s="351" t="s">
        <v>91</v>
      </c>
      <c r="M3" s="352"/>
      <c r="N3" s="352"/>
      <c r="O3" s="352"/>
      <c r="P3" s="353"/>
    </row>
    <row r="4" spans="2:16" x14ac:dyDescent="0.3">
      <c r="B4" s="67" t="s">
        <v>70</v>
      </c>
      <c r="C4" s="351" t="s">
        <v>92</v>
      </c>
      <c r="D4" s="352"/>
      <c r="E4" s="353"/>
      <c r="F4" s="8" t="s">
        <v>71</v>
      </c>
      <c r="L4" s="67" t="s">
        <v>70</v>
      </c>
      <c r="M4" s="351" t="s">
        <v>92</v>
      </c>
      <c r="N4" s="352"/>
      <c r="O4" s="353"/>
      <c r="P4" s="8" t="s">
        <v>71</v>
      </c>
    </row>
    <row r="5" spans="2:16" x14ac:dyDescent="0.3">
      <c r="B5" s="69">
        <v>1</v>
      </c>
      <c r="C5" s="368" t="s">
        <v>189</v>
      </c>
      <c r="D5" s="368"/>
      <c r="E5" s="368"/>
      <c r="F5" s="9" t="s">
        <v>93</v>
      </c>
      <c r="L5" s="69">
        <v>1</v>
      </c>
      <c r="M5" s="368" t="s">
        <v>72</v>
      </c>
      <c r="N5" s="368"/>
      <c r="O5" s="368"/>
      <c r="P5" s="9" t="s">
        <v>93</v>
      </c>
    </row>
    <row r="6" spans="2:16" x14ac:dyDescent="0.3">
      <c r="B6" s="69">
        <v>2</v>
      </c>
      <c r="C6" s="368" t="s">
        <v>190</v>
      </c>
      <c r="D6" s="368"/>
      <c r="E6" s="368"/>
      <c r="F6" s="9" t="s">
        <v>93</v>
      </c>
      <c r="L6" s="69">
        <v>2</v>
      </c>
      <c r="M6" s="368" t="s">
        <v>73</v>
      </c>
      <c r="N6" s="368"/>
      <c r="O6" s="368"/>
      <c r="P6" s="9" t="s">
        <v>93</v>
      </c>
    </row>
    <row r="7" spans="2:16" x14ac:dyDescent="0.3">
      <c r="B7" s="69">
        <v>3</v>
      </c>
      <c r="C7" s="368" t="s">
        <v>191</v>
      </c>
      <c r="D7" s="368"/>
      <c r="E7" s="368"/>
      <c r="F7" s="9" t="s">
        <v>93</v>
      </c>
      <c r="L7" s="69">
        <v>3</v>
      </c>
      <c r="M7" s="368" t="s">
        <v>99</v>
      </c>
      <c r="N7" s="368"/>
      <c r="O7" s="368"/>
      <c r="P7" s="9" t="s">
        <v>93</v>
      </c>
    </row>
    <row r="8" spans="2:16" x14ac:dyDescent="0.3">
      <c r="B8" s="69">
        <v>4</v>
      </c>
      <c r="C8" s="368" t="s">
        <v>192</v>
      </c>
      <c r="D8" s="368"/>
      <c r="E8" s="368"/>
      <c r="F8" s="9" t="s">
        <v>93</v>
      </c>
      <c r="L8" s="69">
        <v>4</v>
      </c>
      <c r="M8" s="368" t="s">
        <v>100</v>
      </c>
      <c r="N8" s="368"/>
      <c r="O8" s="368"/>
      <c r="P8" s="9" t="s">
        <v>93</v>
      </c>
    </row>
    <row r="9" spans="2:16" x14ac:dyDescent="0.3">
      <c r="B9" s="69">
        <v>5</v>
      </c>
      <c r="C9" s="369" t="s">
        <v>193</v>
      </c>
      <c r="D9" s="369"/>
      <c r="E9" s="369"/>
      <c r="F9" s="9" t="s">
        <v>93</v>
      </c>
      <c r="L9" s="69">
        <v>5</v>
      </c>
      <c r="M9" s="370" t="s">
        <v>101</v>
      </c>
      <c r="N9" s="371"/>
      <c r="O9" s="372"/>
      <c r="P9" s="9" t="s">
        <v>93</v>
      </c>
    </row>
    <row r="10" spans="2:16" x14ac:dyDescent="0.3">
      <c r="B10" s="69">
        <v>6</v>
      </c>
      <c r="C10" s="369" t="s">
        <v>194</v>
      </c>
      <c r="D10" s="369"/>
      <c r="E10" s="369"/>
      <c r="F10" s="9" t="s">
        <v>94</v>
      </c>
      <c r="L10" s="69">
        <v>6</v>
      </c>
      <c r="M10" s="10" t="s">
        <v>102</v>
      </c>
      <c r="N10" s="11"/>
      <c r="O10" s="11"/>
      <c r="P10" s="9" t="s">
        <v>94</v>
      </c>
    </row>
    <row r="11" spans="2:16" x14ac:dyDescent="0.3">
      <c r="B11" s="69">
        <v>7</v>
      </c>
      <c r="C11" s="369" t="s">
        <v>195</v>
      </c>
      <c r="D11" s="369"/>
      <c r="E11" s="369"/>
      <c r="F11" s="9" t="s">
        <v>94</v>
      </c>
      <c r="L11" s="69">
        <v>7</v>
      </c>
      <c r="M11" s="369" t="s">
        <v>103</v>
      </c>
      <c r="N11" s="369"/>
      <c r="O11" s="369"/>
      <c r="P11" s="9" t="s">
        <v>94</v>
      </c>
    </row>
    <row r="12" spans="2:16" x14ac:dyDescent="0.3">
      <c r="B12" s="69">
        <v>8</v>
      </c>
      <c r="C12" s="369" t="s">
        <v>196</v>
      </c>
      <c r="D12" s="369"/>
      <c r="E12" s="369"/>
      <c r="F12" s="9" t="s">
        <v>94</v>
      </c>
      <c r="L12" s="69">
        <v>8</v>
      </c>
      <c r="M12" s="369" t="s">
        <v>104</v>
      </c>
      <c r="N12" s="369"/>
      <c r="O12" s="369"/>
      <c r="P12" s="9" t="s">
        <v>94</v>
      </c>
    </row>
    <row r="13" spans="2:16" x14ac:dyDescent="0.3">
      <c r="B13" s="69">
        <v>9</v>
      </c>
      <c r="C13" s="368" t="s">
        <v>197</v>
      </c>
      <c r="D13" s="368"/>
      <c r="E13" s="368"/>
      <c r="F13" s="9" t="s">
        <v>94</v>
      </c>
      <c r="L13" s="69">
        <v>9</v>
      </c>
      <c r="M13" s="373" t="s">
        <v>105</v>
      </c>
      <c r="N13" s="374"/>
      <c r="O13" s="375"/>
      <c r="P13" s="9" t="s">
        <v>94</v>
      </c>
    </row>
    <row r="14" spans="2:16" x14ac:dyDescent="0.3">
      <c r="B14" s="69">
        <v>10</v>
      </c>
      <c r="C14" s="369" t="s">
        <v>198</v>
      </c>
      <c r="D14" s="369"/>
      <c r="E14" s="369"/>
      <c r="F14" s="9" t="s">
        <v>94</v>
      </c>
      <c r="L14" s="69">
        <v>10</v>
      </c>
      <c r="M14" s="370" t="s">
        <v>106</v>
      </c>
      <c r="N14" s="371"/>
      <c r="O14" s="372"/>
      <c r="P14" s="9" t="s">
        <v>94</v>
      </c>
    </row>
    <row r="15" spans="2:16" x14ac:dyDescent="0.3">
      <c r="B15" s="69">
        <v>11</v>
      </c>
      <c r="C15" s="369" t="s">
        <v>199</v>
      </c>
      <c r="D15" s="369"/>
      <c r="E15" s="369"/>
      <c r="F15" s="9" t="s">
        <v>95</v>
      </c>
      <c r="L15" s="69">
        <v>11</v>
      </c>
      <c r="M15" s="12" t="s">
        <v>107</v>
      </c>
      <c r="N15" s="70"/>
      <c r="O15" s="70"/>
      <c r="P15" s="9" t="s">
        <v>95</v>
      </c>
    </row>
    <row r="16" spans="2:16" x14ac:dyDescent="0.3">
      <c r="B16" s="69">
        <v>12</v>
      </c>
      <c r="C16" s="369" t="s">
        <v>200</v>
      </c>
      <c r="D16" s="369"/>
      <c r="E16" s="369"/>
      <c r="F16" s="9" t="s">
        <v>95</v>
      </c>
      <c r="L16" s="69">
        <v>12</v>
      </c>
      <c r="M16" s="12" t="s">
        <v>108</v>
      </c>
      <c r="N16" s="70"/>
      <c r="O16" s="70"/>
      <c r="P16" s="9" t="s">
        <v>95</v>
      </c>
    </row>
    <row r="17" spans="1:16" x14ac:dyDescent="0.3">
      <c r="B17" s="69">
        <v>13</v>
      </c>
      <c r="C17" s="368" t="s">
        <v>201</v>
      </c>
      <c r="D17" s="368"/>
      <c r="E17" s="368"/>
      <c r="F17" s="9" t="s">
        <v>95</v>
      </c>
      <c r="L17" s="69">
        <v>13</v>
      </c>
      <c r="M17" s="368" t="s">
        <v>126</v>
      </c>
      <c r="N17" s="368"/>
      <c r="O17" s="368"/>
      <c r="P17" s="9" t="s">
        <v>95</v>
      </c>
    </row>
    <row r="18" spans="1:16" x14ac:dyDescent="0.3">
      <c r="B18" s="69">
        <v>14</v>
      </c>
      <c r="C18" s="369" t="s">
        <v>202</v>
      </c>
      <c r="D18" s="369"/>
      <c r="E18" s="369"/>
      <c r="F18" s="9" t="s">
        <v>95</v>
      </c>
      <c r="L18" s="69">
        <v>14</v>
      </c>
      <c r="M18" s="78" t="s">
        <v>109</v>
      </c>
      <c r="N18" s="79"/>
      <c r="O18" s="80"/>
      <c r="P18" s="9" t="s">
        <v>95</v>
      </c>
    </row>
    <row r="19" spans="1:16" x14ac:dyDescent="0.3">
      <c r="B19" s="69">
        <v>15</v>
      </c>
      <c r="C19" s="368" t="s">
        <v>203</v>
      </c>
      <c r="D19" s="368"/>
      <c r="E19" s="368"/>
      <c r="F19" s="9" t="s">
        <v>95</v>
      </c>
      <c r="L19" s="69">
        <v>15</v>
      </c>
      <c r="M19" s="368" t="s">
        <v>110</v>
      </c>
      <c r="N19" s="368"/>
      <c r="O19" s="368"/>
      <c r="P19" s="9" t="s">
        <v>95</v>
      </c>
    </row>
    <row r="20" spans="1:16" x14ac:dyDescent="0.3">
      <c r="B20" s="69">
        <v>16</v>
      </c>
      <c r="C20" s="369" t="s">
        <v>204</v>
      </c>
      <c r="D20" s="369"/>
      <c r="E20" s="369"/>
      <c r="F20" s="9" t="s">
        <v>96</v>
      </c>
      <c r="L20" s="69">
        <v>16</v>
      </c>
      <c r="M20" s="369" t="s">
        <v>111</v>
      </c>
      <c r="N20" s="369"/>
      <c r="O20" s="369"/>
      <c r="P20" s="9" t="s">
        <v>96</v>
      </c>
    </row>
    <row r="21" spans="1:16" x14ac:dyDescent="0.3">
      <c r="B21" s="69">
        <v>17</v>
      </c>
      <c r="C21" s="369" t="s">
        <v>205</v>
      </c>
      <c r="D21" s="369"/>
      <c r="E21" s="369"/>
      <c r="F21" s="9" t="s">
        <v>96</v>
      </c>
      <c r="L21" s="69">
        <v>17</v>
      </c>
      <c r="M21" s="369" t="s">
        <v>112</v>
      </c>
      <c r="N21" s="369"/>
      <c r="O21" s="369"/>
      <c r="P21" s="9" t="s">
        <v>96</v>
      </c>
    </row>
    <row r="22" spans="1:16" x14ac:dyDescent="0.3">
      <c r="B22" s="69">
        <v>18</v>
      </c>
      <c r="C22" s="369" t="s">
        <v>206</v>
      </c>
      <c r="D22" s="369"/>
      <c r="E22" s="369"/>
      <c r="F22" s="9" t="s">
        <v>96</v>
      </c>
      <c r="L22" s="69">
        <v>18</v>
      </c>
      <c r="M22" s="369" t="s">
        <v>113</v>
      </c>
      <c r="N22" s="369"/>
      <c r="O22" s="369"/>
      <c r="P22" s="9" t="s">
        <v>96</v>
      </c>
    </row>
    <row r="23" spans="1:16" x14ac:dyDescent="0.3">
      <c r="B23" s="69">
        <v>19</v>
      </c>
      <c r="C23" s="368" t="s">
        <v>207</v>
      </c>
      <c r="D23" s="368"/>
      <c r="E23" s="368"/>
      <c r="F23" s="9" t="s">
        <v>96</v>
      </c>
      <c r="L23" s="69">
        <v>19</v>
      </c>
      <c r="M23" s="368" t="s">
        <v>114</v>
      </c>
      <c r="N23" s="368"/>
      <c r="O23" s="368"/>
      <c r="P23" s="9" t="s">
        <v>96</v>
      </c>
    </row>
    <row r="24" spans="1:16" x14ac:dyDescent="0.3">
      <c r="B24" s="65"/>
      <c r="C24" s="41"/>
      <c r="D24" s="42"/>
      <c r="E24" s="42"/>
      <c r="F24" s="68"/>
      <c r="L24" s="69">
        <v>20</v>
      </c>
      <c r="M24" s="369" t="s">
        <v>115</v>
      </c>
      <c r="N24" s="369"/>
      <c r="O24" s="369"/>
      <c r="P24" s="9" t="s">
        <v>96</v>
      </c>
    </row>
    <row r="25" spans="1:16" x14ac:dyDescent="0.3">
      <c r="B25" s="65"/>
      <c r="C25" s="41" t="s">
        <v>258</v>
      </c>
      <c r="D25" s="44"/>
      <c r="E25" s="44"/>
      <c r="F25" s="68"/>
      <c r="G25" s="14"/>
      <c r="L25" s="69">
        <v>21</v>
      </c>
      <c r="M25" s="368" t="s">
        <v>121</v>
      </c>
      <c r="N25" s="368"/>
      <c r="O25" s="368"/>
      <c r="P25" s="9" t="s">
        <v>97</v>
      </c>
    </row>
    <row r="26" spans="1:16" x14ac:dyDescent="0.3">
      <c r="C26" s="69" t="s">
        <v>250</v>
      </c>
      <c r="D26" s="366" t="s">
        <v>251</v>
      </c>
      <c r="E26" s="366"/>
      <c r="F26" s="358" t="s">
        <v>252</v>
      </c>
      <c r="G26" s="360"/>
      <c r="L26" s="69">
        <v>22</v>
      </c>
      <c r="M26" s="369" t="s">
        <v>122</v>
      </c>
      <c r="N26" s="369"/>
      <c r="O26" s="369"/>
      <c r="P26" s="9" t="s">
        <v>97</v>
      </c>
    </row>
    <row r="27" spans="1:16" x14ac:dyDescent="0.3">
      <c r="A27" s="1" t="s">
        <v>253</v>
      </c>
      <c r="B27" s="45"/>
      <c r="C27" s="69">
        <v>1</v>
      </c>
      <c r="D27" s="69">
        <v>2</v>
      </c>
      <c r="E27" s="69">
        <v>3</v>
      </c>
      <c r="F27" s="69">
        <v>4</v>
      </c>
      <c r="G27" s="69">
        <v>5</v>
      </c>
      <c r="L27" s="69">
        <v>23</v>
      </c>
      <c r="M27" s="369" t="s">
        <v>123</v>
      </c>
      <c r="N27" s="369"/>
      <c r="O27" s="369"/>
      <c r="P27" s="9" t="s">
        <v>97</v>
      </c>
    </row>
    <row r="28" spans="1:16" x14ac:dyDescent="0.3">
      <c r="A28" s="1" t="s">
        <v>254</v>
      </c>
      <c r="B28" s="45"/>
      <c r="C28" s="69">
        <v>2</v>
      </c>
      <c r="D28" s="69">
        <v>3</v>
      </c>
      <c r="E28" s="69">
        <v>4</v>
      </c>
      <c r="F28" s="69">
        <v>5</v>
      </c>
      <c r="G28" s="69">
        <v>1</v>
      </c>
      <c r="L28" s="69">
        <v>24</v>
      </c>
      <c r="M28" s="369" t="s">
        <v>124</v>
      </c>
      <c r="N28" s="369"/>
      <c r="O28" s="369"/>
      <c r="P28" s="9" t="s">
        <v>97</v>
      </c>
    </row>
    <row r="29" spans="1:16" x14ac:dyDescent="0.3">
      <c r="A29" s="1" t="s">
        <v>255</v>
      </c>
      <c r="B29" s="45"/>
      <c r="C29" s="69">
        <v>3</v>
      </c>
      <c r="D29" s="69">
        <v>4</v>
      </c>
      <c r="E29" s="69">
        <v>5</v>
      </c>
      <c r="F29" s="69">
        <v>1</v>
      </c>
      <c r="G29" s="69">
        <v>2</v>
      </c>
      <c r="L29" s="69">
        <v>25</v>
      </c>
      <c r="M29" s="368" t="s">
        <v>125</v>
      </c>
      <c r="N29" s="368"/>
      <c r="O29" s="368"/>
      <c r="P29" s="9" t="s">
        <v>97</v>
      </c>
    </row>
    <row r="30" spans="1:16" x14ac:dyDescent="0.3">
      <c r="A30" s="1" t="s">
        <v>256</v>
      </c>
      <c r="B30" s="45"/>
      <c r="C30" s="69">
        <v>4</v>
      </c>
      <c r="D30" s="69">
        <v>5</v>
      </c>
      <c r="E30" s="69">
        <v>1</v>
      </c>
      <c r="F30" s="46">
        <v>2</v>
      </c>
      <c r="G30" s="46">
        <v>3</v>
      </c>
      <c r="L30" s="69">
        <v>26</v>
      </c>
      <c r="M30" s="369" t="s">
        <v>116</v>
      </c>
      <c r="N30" s="369"/>
      <c r="O30" s="369"/>
      <c r="P30" s="9" t="s">
        <v>98</v>
      </c>
    </row>
    <row r="31" spans="1:16" x14ac:dyDescent="0.3">
      <c r="A31" s="1" t="s">
        <v>257</v>
      </c>
      <c r="B31" s="45"/>
      <c r="C31" s="69">
        <v>5</v>
      </c>
      <c r="D31" s="69">
        <v>1</v>
      </c>
      <c r="E31" s="69">
        <v>2</v>
      </c>
      <c r="F31" s="46">
        <v>3</v>
      </c>
      <c r="G31" s="46">
        <v>4</v>
      </c>
      <c r="L31" s="69">
        <v>27</v>
      </c>
      <c r="M31" s="369" t="s">
        <v>117</v>
      </c>
      <c r="N31" s="369"/>
      <c r="O31" s="369"/>
      <c r="P31" s="9" t="s">
        <v>98</v>
      </c>
    </row>
    <row r="32" spans="1:16" x14ac:dyDescent="0.3">
      <c r="C32" s="66" t="s">
        <v>259</v>
      </c>
      <c r="D32" s="66"/>
      <c r="E32" s="66"/>
      <c r="F32" s="14"/>
      <c r="G32" s="14"/>
      <c r="L32" s="69">
        <v>28</v>
      </c>
      <c r="M32" s="368" t="s">
        <v>118</v>
      </c>
      <c r="N32" s="368"/>
      <c r="O32" s="368"/>
      <c r="P32" s="9" t="s">
        <v>98</v>
      </c>
    </row>
    <row r="33" spans="1:18" x14ac:dyDescent="0.3">
      <c r="C33" s="69" t="s">
        <v>250</v>
      </c>
      <c r="D33" s="366" t="s">
        <v>251</v>
      </c>
      <c r="E33" s="366"/>
      <c r="F33" s="358" t="s">
        <v>252</v>
      </c>
      <c r="G33" s="360"/>
      <c r="L33" s="69">
        <v>29</v>
      </c>
      <c r="M33" s="369" t="s">
        <v>119</v>
      </c>
      <c r="N33" s="369"/>
      <c r="O33" s="369"/>
      <c r="P33" s="9" t="s">
        <v>98</v>
      </c>
    </row>
    <row r="34" spans="1:18" x14ac:dyDescent="0.3">
      <c r="A34" s="1" t="s">
        <v>253</v>
      </c>
      <c r="B34" s="45"/>
      <c r="C34" s="69">
        <v>6</v>
      </c>
      <c r="D34" s="69">
        <v>7</v>
      </c>
      <c r="E34" s="69">
        <v>8</v>
      </c>
      <c r="F34" s="69">
        <v>9</v>
      </c>
      <c r="G34" s="69">
        <v>10</v>
      </c>
      <c r="L34" s="69">
        <v>30</v>
      </c>
      <c r="M34" s="368" t="s">
        <v>120</v>
      </c>
      <c r="N34" s="368"/>
      <c r="O34" s="368"/>
      <c r="P34" s="9" t="s">
        <v>98</v>
      </c>
    </row>
    <row r="35" spans="1:18" x14ac:dyDescent="0.3">
      <c r="A35" s="1" t="s">
        <v>254</v>
      </c>
      <c r="B35" s="45"/>
      <c r="C35" s="69">
        <v>7</v>
      </c>
      <c r="D35" s="69">
        <v>8</v>
      </c>
      <c r="E35" s="69">
        <v>9</v>
      </c>
      <c r="F35" s="69">
        <v>10</v>
      </c>
      <c r="G35" s="69">
        <v>6</v>
      </c>
    </row>
    <row r="36" spans="1:18" x14ac:dyDescent="0.3">
      <c r="A36" s="1" t="s">
        <v>255</v>
      </c>
      <c r="B36" s="45"/>
      <c r="C36" s="69">
        <v>8</v>
      </c>
      <c r="D36" s="69">
        <v>9</v>
      </c>
      <c r="E36" s="69">
        <v>10</v>
      </c>
      <c r="F36" s="69">
        <v>11</v>
      </c>
      <c r="G36" s="69">
        <v>7</v>
      </c>
    </row>
    <row r="37" spans="1:18" x14ac:dyDescent="0.3">
      <c r="A37" s="1" t="s">
        <v>256</v>
      </c>
      <c r="B37" s="45"/>
      <c r="C37" s="69">
        <v>9</v>
      </c>
      <c r="D37" s="69">
        <v>10</v>
      </c>
      <c r="E37" s="69">
        <v>6</v>
      </c>
      <c r="F37" s="46">
        <v>7</v>
      </c>
      <c r="G37" s="46">
        <v>8</v>
      </c>
      <c r="M37" s="65"/>
      <c r="N37" s="81" t="s">
        <v>258</v>
      </c>
      <c r="O37" s="82"/>
      <c r="P37" s="82"/>
      <c r="Q37" s="83"/>
      <c r="R37" s="84"/>
    </row>
    <row r="38" spans="1:18" x14ac:dyDescent="0.3">
      <c r="A38" s="1" t="s">
        <v>257</v>
      </c>
      <c r="B38" s="45"/>
      <c r="C38" s="69">
        <v>10</v>
      </c>
      <c r="D38" s="69">
        <v>6</v>
      </c>
      <c r="E38" s="69">
        <v>7</v>
      </c>
      <c r="F38" s="46">
        <v>8</v>
      </c>
      <c r="G38" s="46">
        <v>9</v>
      </c>
      <c r="N38" s="85" t="s">
        <v>306</v>
      </c>
      <c r="O38" s="383" t="s">
        <v>307</v>
      </c>
      <c r="P38" s="384"/>
      <c r="Q38" s="383" t="s">
        <v>308</v>
      </c>
      <c r="R38" s="384"/>
    </row>
    <row r="39" spans="1:18" x14ac:dyDescent="0.3">
      <c r="C39" s="1" t="s">
        <v>260</v>
      </c>
      <c r="D39" s="1"/>
      <c r="E39" s="1"/>
      <c r="L39" s="1"/>
      <c r="M39" s="45" t="s">
        <v>310</v>
      </c>
      <c r="N39" s="69" t="s">
        <v>72</v>
      </c>
      <c r="O39" s="69" t="s">
        <v>73</v>
      </c>
      <c r="P39" s="69" t="s">
        <v>304</v>
      </c>
      <c r="Q39" s="69" t="s">
        <v>305</v>
      </c>
      <c r="R39" s="69" t="s">
        <v>101</v>
      </c>
    </row>
    <row r="40" spans="1:18" x14ac:dyDescent="0.3">
      <c r="C40" s="69" t="s">
        <v>250</v>
      </c>
      <c r="D40" s="366" t="s">
        <v>251</v>
      </c>
      <c r="E40" s="366"/>
      <c r="F40" s="358" t="s">
        <v>252</v>
      </c>
      <c r="G40" s="360"/>
      <c r="L40" s="1"/>
      <c r="M40" s="45" t="s">
        <v>311</v>
      </c>
      <c r="N40" s="69" t="s">
        <v>73</v>
      </c>
      <c r="O40" s="69" t="s">
        <v>304</v>
      </c>
      <c r="P40" s="69" t="s">
        <v>305</v>
      </c>
      <c r="Q40" s="69" t="s">
        <v>101</v>
      </c>
      <c r="R40" s="69" t="s">
        <v>72</v>
      </c>
    </row>
    <row r="41" spans="1:18" x14ac:dyDescent="0.3">
      <c r="A41" s="1" t="s">
        <v>253</v>
      </c>
      <c r="B41" s="45"/>
      <c r="C41" s="69">
        <v>11</v>
      </c>
      <c r="D41" s="69">
        <v>12</v>
      </c>
      <c r="E41" s="69">
        <v>13</v>
      </c>
      <c r="F41" s="69">
        <v>14</v>
      </c>
      <c r="G41" s="69">
        <v>15</v>
      </c>
      <c r="L41" s="1"/>
      <c r="M41" s="45" t="s">
        <v>312</v>
      </c>
      <c r="N41" s="69" t="s">
        <v>304</v>
      </c>
      <c r="O41" s="69" t="s">
        <v>305</v>
      </c>
      <c r="P41" s="69" t="s">
        <v>101</v>
      </c>
      <c r="Q41" s="69" t="s">
        <v>72</v>
      </c>
      <c r="R41" s="69" t="s">
        <v>73</v>
      </c>
    </row>
    <row r="42" spans="1:18" x14ac:dyDescent="0.3">
      <c r="A42" s="1" t="s">
        <v>254</v>
      </c>
      <c r="B42" s="45"/>
      <c r="C42" s="69">
        <v>12</v>
      </c>
      <c r="D42" s="69">
        <v>13</v>
      </c>
      <c r="E42" s="69">
        <v>14</v>
      </c>
      <c r="F42" s="69">
        <v>15</v>
      </c>
      <c r="G42" s="69">
        <v>11</v>
      </c>
      <c r="L42" s="1"/>
      <c r="M42" s="45" t="s">
        <v>313</v>
      </c>
      <c r="N42" s="69" t="s">
        <v>305</v>
      </c>
      <c r="O42" s="69" t="s">
        <v>101</v>
      </c>
      <c r="P42" s="69" t="s">
        <v>72</v>
      </c>
      <c r="Q42" s="69" t="s">
        <v>73</v>
      </c>
      <c r="R42" s="69" t="s">
        <v>304</v>
      </c>
    </row>
    <row r="43" spans="1:18" x14ac:dyDescent="0.3">
      <c r="A43" s="1" t="s">
        <v>255</v>
      </c>
      <c r="B43" s="45"/>
      <c r="C43" s="69">
        <v>13</v>
      </c>
      <c r="D43" s="69">
        <v>14</v>
      </c>
      <c r="E43" s="69">
        <v>15</v>
      </c>
      <c r="F43" s="69">
        <v>11</v>
      </c>
      <c r="G43" s="69">
        <v>12</v>
      </c>
      <c r="L43" s="1"/>
      <c r="M43" s="45" t="s">
        <v>314</v>
      </c>
      <c r="N43" s="69" t="s">
        <v>101</v>
      </c>
      <c r="O43" s="69" t="s">
        <v>72</v>
      </c>
      <c r="P43" s="69" t="s">
        <v>73</v>
      </c>
      <c r="Q43" s="69" t="s">
        <v>304</v>
      </c>
      <c r="R43" s="69" t="s">
        <v>305</v>
      </c>
    </row>
    <row r="44" spans="1:18" x14ac:dyDescent="0.3">
      <c r="A44" s="1" t="s">
        <v>256</v>
      </c>
      <c r="B44" s="45"/>
      <c r="C44" s="69">
        <v>14</v>
      </c>
      <c r="D44" s="69">
        <v>15</v>
      </c>
      <c r="E44" s="69">
        <v>11</v>
      </c>
      <c r="F44" s="46">
        <v>12</v>
      </c>
      <c r="G44" s="46">
        <v>13</v>
      </c>
      <c r="N44" s="86" t="s">
        <v>259</v>
      </c>
      <c r="O44" s="87"/>
      <c r="P44" s="87"/>
      <c r="Q44" s="84"/>
      <c r="R44" s="84"/>
    </row>
    <row r="45" spans="1:18" x14ac:dyDescent="0.3">
      <c r="A45" s="1" t="s">
        <v>257</v>
      </c>
      <c r="B45" s="45"/>
      <c r="C45" s="69">
        <v>15</v>
      </c>
      <c r="D45" s="69">
        <v>11</v>
      </c>
      <c r="E45" s="69">
        <v>12</v>
      </c>
      <c r="F45" s="46">
        <v>13</v>
      </c>
      <c r="G45" s="46">
        <v>14</v>
      </c>
      <c r="N45" s="85" t="s">
        <v>306</v>
      </c>
      <c r="O45" s="383" t="s">
        <v>307</v>
      </c>
      <c r="P45" s="384"/>
      <c r="Q45" s="383" t="s">
        <v>308</v>
      </c>
      <c r="R45" s="384"/>
    </row>
    <row r="46" spans="1:18" x14ac:dyDescent="0.3">
      <c r="C46" s="1" t="s">
        <v>261</v>
      </c>
      <c r="D46" s="1"/>
      <c r="E46" s="1"/>
      <c r="L46" s="1"/>
      <c r="M46" s="45" t="s">
        <v>310</v>
      </c>
      <c r="N46" s="69" t="s">
        <v>102</v>
      </c>
      <c r="O46" s="69" t="s">
        <v>103</v>
      </c>
      <c r="P46" s="69" t="s">
        <v>104</v>
      </c>
      <c r="Q46" s="69" t="s">
        <v>105</v>
      </c>
      <c r="R46" s="69" t="s">
        <v>106</v>
      </c>
    </row>
    <row r="47" spans="1:18" x14ac:dyDescent="0.3">
      <c r="C47" s="69" t="s">
        <v>250</v>
      </c>
      <c r="D47" s="366" t="s">
        <v>251</v>
      </c>
      <c r="E47" s="366"/>
      <c r="F47" s="358" t="s">
        <v>252</v>
      </c>
      <c r="G47" s="360"/>
      <c r="L47" s="1"/>
      <c r="M47" s="45" t="s">
        <v>311</v>
      </c>
      <c r="N47" s="69" t="s">
        <v>103</v>
      </c>
      <c r="O47" s="69" t="s">
        <v>104</v>
      </c>
      <c r="P47" s="69" t="s">
        <v>105</v>
      </c>
      <c r="Q47" s="69" t="s">
        <v>106</v>
      </c>
      <c r="R47" s="69" t="s">
        <v>102</v>
      </c>
    </row>
    <row r="48" spans="1:18" x14ac:dyDescent="0.3">
      <c r="A48" s="1" t="s">
        <v>253</v>
      </c>
      <c r="B48" s="45"/>
      <c r="C48" s="69">
        <v>16</v>
      </c>
      <c r="D48" s="69">
        <v>17</v>
      </c>
      <c r="E48" s="69">
        <v>18</v>
      </c>
      <c r="F48" s="69">
        <v>19</v>
      </c>
      <c r="G48" s="69"/>
      <c r="L48" s="1"/>
      <c r="M48" s="45" t="s">
        <v>312</v>
      </c>
      <c r="N48" s="69" t="s">
        <v>104</v>
      </c>
      <c r="O48" s="69" t="s">
        <v>105</v>
      </c>
      <c r="P48" s="69" t="s">
        <v>106</v>
      </c>
      <c r="Q48" s="69" t="s">
        <v>102</v>
      </c>
      <c r="R48" s="69" t="s">
        <v>103</v>
      </c>
    </row>
    <row r="49" spans="1:18" x14ac:dyDescent="0.3">
      <c r="A49" s="1" t="s">
        <v>254</v>
      </c>
      <c r="B49" s="45"/>
      <c r="C49" s="69">
        <v>17</v>
      </c>
      <c r="D49" s="69">
        <v>18</v>
      </c>
      <c r="E49" s="69">
        <v>19</v>
      </c>
      <c r="F49" s="69">
        <v>16</v>
      </c>
      <c r="G49" s="69"/>
      <c r="L49" s="1"/>
      <c r="M49" s="45" t="s">
        <v>313</v>
      </c>
      <c r="N49" s="69" t="s">
        <v>105</v>
      </c>
      <c r="O49" s="69" t="s">
        <v>106</v>
      </c>
      <c r="P49" s="69" t="s">
        <v>102</v>
      </c>
      <c r="Q49" s="69" t="s">
        <v>103</v>
      </c>
      <c r="R49" s="69" t="s">
        <v>104</v>
      </c>
    </row>
    <row r="50" spans="1:18" x14ac:dyDescent="0.3">
      <c r="A50" s="1" t="s">
        <v>255</v>
      </c>
      <c r="B50" s="45"/>
      <c r="C50" s="69">
        <v>18</v>
      </c>
      <c r="D50" s="69">
        <v>19</v>
      </c>
      <c r="E50" s="69">
        <v>16</v>
      </c>
      <c r="F50" s="69">
        <v>17</v>
      </c>
      <c r="G50" s="69"/>
      <c r="L50" s="1"/>
      <c r="M50" s="45" t="s">
        <v>314</v>
      </c>
      <c r="N50" s="69" t="s">
        <v>106</v>
      </c>
      <c r="O50" s="69" t="s">
        <v>102</v>
      </c>
      <c r="P50" s="69" t="s">
        <v>103</v>
      </c>
      <c r="Q50" s="69" t="s">
        <v>104</v>
      </c>
      <c r="R50" s="69" t="s">
        <v>105</v>
      </c>
    </row>
    <row r="51" spans="1:18" x14ac:dyDescent="0.3">
      <c r="A51" s="1" t="s">
        <v>256</v>
      </c>
      <c r="B51" s="45"/>
      <c r="C51" s="69">
        <v>19</v>
      </c>
      <c r="D51" s="69">
        <v>16</v>
      </c>
      <c r="E51" s="69">
        <v>17</v>
      </c>
      <c r="F51" s="46">
        <v>12</v>
      </c>
      <c r="G51" s="46"/>
      <c r="N51" s="88" t="s">
        <v>260</v>
      </c>
      <c r="O51" s="89"/>
      <c r="P51" s="89"/>
      <c r="Q51" s="90"/>
      <c r="R51" s="90"/>
    </row>
    <row r="52" spans="1:18" x14ac:dyDescent="0.3">
      <c r="A52" s="1" t="s">
        <v>257</v>
      </c>
      <c r="B52" s="45"/>
      <c r="C52" s="69"/>
      <c r="D52" s="69"/>
      <c r="E52" s="69"/>
      <c r="F52" s="46"/>
      <c r="G52" s="46"/>
      <c r="N52" s="85" t="s">
        <v>306</v>
      </c>
      <c r="O52" s="383" t="s">
        <v>307</v>
      </c>
      <c r="P52" s="384"/>
      <c r="Q52" s="383" t="s">
        <v>308</v>
      </c>
      <c r="R52" s="384"/>
    </row>
    <row r="53" spans="1:18" x14ac:dyDescent="0.3">
      <c r="C53" s="1"/>
      <c r="D53" s="1"/>
      <c r="E53" s="1"/>
      <c r="L53" s="1"/>
      <c r="M53" s="45" t="s">
        <v>310</v>
      </c>
      <c r="N53" s="69" t="s">
        <v>107</v>
      </c>
      <c r="O53" s="69" t="s">
        <v>108</v>
      </c>
      <c r="P53" s="69" t="s">
        <v>126</v>
      </c>
      <c r="Q53" s="69" t="s">
        <v>109</v>
      </c>
      <c r="R53" s="69" t="s">
        <v>309</v>
      </c>
    </row>
    <row r="54" spans="1:18" x14ac:dyDescent="0.3">
      <c r="C54" s="1"/>
      <c r="D54" s="1"/>
      <c r="E54" s="1"/>
      <c r="L54" s="1"/>
      <c r="M54" s="45" t="s">
        <v>311</v>
      </c>
      <c r="N54" s="69" t="s">
        <v>108</v>
      </c>
      <c r="O54" s="69" t="s">
        <v>126</v>
      </c>
      <c r="P54" s="69" t="s">
        <v>109</v>
      </c>
      <c r="Q54" s="69" t="s">
        <v>309</v>
      </c>
      <c r="R54" s="69" t="s">
        <v>107</v>
      </c>
    </row>
    <row r="55" spans="1:18" x14ac:dyDescent="0.3">
      <c r="C55" s="1"/>
      <c r="D55" s="1"/>
      <c r="E55" s="1"/>
      <c r="L55" s="1"/>
      <c r="M55" s="45" t="s">
        <v>312</v>
      </c>
      <c r="N55" s="69" t="s">
        <v>126</v>
      </c>
      <c r="O55" s="69" t="s">
        <v>109</v>
      </c>
      <c r="P55" s="69" t="s">
        <v>309</v>
      </c>
      <c r="Q55" s="69" t="s">
        <v>107</v>
      </c>
      <c r="R55" s="69" t="s">
        <v>108</v>
      </c>
    </row>
    <row r="56" spans="1:18" x14ac:dyDescent="0.3">
      <c r="A56" t="s">
        <v>298</v>
      </c>
      <c r="C56" s="1"/>
      <c r="D56" s="1"/>
      <c r="E56" s="1"/>
      <c r="L56" s="1"/>
      <c r="M56" s="45" t="s">
        <v>313</v>
      </c>
      <c r="N56" s="69" t="s">
        <v>109</v>
      </c>
      <c r="O56" s="69" t="s">
        <v>309</v>
      </c>
      <c r="P56" s="69" t="s">
        <v>107</v>
      </c>
      <c r="Q56" s="69" t="s">
        <v>108</v>
      </c>
      <c r="R56" s="69" t="s">
        <v>126</v>
      </c>
    </row>
    <row r="57" spans="1:18" x14ac:dyDescent="0.3">
      <c r="A57" s="1"/>
      <c r="B57" s="1" t="s">
        <v>253</v>
      </c>
      <c r="C57" s="1"/>
      <c r="D57" s="1" t="s">
        <v>254</v>
      </c>
      <c r="E57" s="1"/>
      <c r="F57" s="1" t="s">
        <v>255</v>
      </c>
      <c r="L57" s="1"/>
      <c r="M57" s="45" t="s">
        <v>314</v>
      </c>
      <c r="N57" s="69" t="s">
        <v>309</v>
      </c>
      <c r="O57" s="69" t="s">
        <v>107</v>
      </c>
      <c r="P57" s="69" t="s">
        <v>108</v>
      </c>
      <c r="Q57" s="69" t="s">
        <v>126</v>
      </c>
      <c r="R57" s="69" t="s">
        <v>109</v>
      </c>
    </row>
    <row r="58" spans="1:18" x14ac:dyDescent="0.3">
      <c r="A58" s="72" t="s">
        <v>272</v>
      </c>
      <c r="B58" s="1">
        <v>25</v>
      </c>
      <c r="C58" s="72" t="s">
        <v>272</v>
      </c>
      <c r="D58" s="74">
        <v>25</v>
      </c>
      <c r="E58" s="73" t="s">
        <v>275</v>
      </c>
      <c r="F58" s="1">
        <v>37</v>
      </c>
      <c r="I58">
        <v>25</v>
      </c>
      <c r="J58">
        <v>15</v>
      </c>
      <c r="K58">
        <f>I58-J58</f>
        <v>10</v>
      </c>
      <c r="N58" s="88" t="s">
        <v>261</v>
      </c>
      <c r="O58" s="89"/>
      <c r="P58" s="89"/>
      <c r="Q58" s="90"/>
      <c r="R58" s="90"/>
    </row>
    <row r="59" spans="1:18" x14ac:dyDescent="0.3">
      <c r="A59" s="73" t="s">
        <v>273</v>
      </c>
      <c r="B59" s="1">
        <v>27</v>
      </c>
      <c r="C59" s="73" t="s">
        <v>273</v>
      </c>
      <c r="D59" s="74">
        <v>27</v>
      </c>
      <c r="E59" s="73" t="s">
        <v>279</v>
      </c>
      <c r="F59" s="1">
        <v>27</v>
      </c>
      <c r="I59">
        <v>27</v>
      </c>
      <c r="J59">
        <v>15</v>
      </c>
      <c r="K59">
        <f t="shared" ref="K59:K61" si="0">I59-J59</f>
        <v>12</v>
      </c>
      <c r="N59" s="85" t="s">
        <v>306</v>
      </c>
      <c r="O59" s="383" t="s">
        <v>307</v>
      </c>
      <c r="P59" s="384"/>
      <c r="Q59" s="383" t="s">
        <v>308</v>
      </c>
      <c r="R59" s="384"/>
    </row>
    <row r="60" spans="1:18" x14ac:dyDescent="0.3">
      <c r="A60" s="73" t="s">
        <v>274</v>
      </c>
      <c r="B60" s="1">
        <v>27</v>
      </c>
      <c r="C60" s="73" t="s">
        <v>274</v>
      </c>
      <c r="D60" s="74">
        <v>27</v>
      </c>
      <c r="E60" s="73" t="s">
        <v>299</v>
      </c>
      <c r="F60" s="1">
        <v>39</v>
      </c>
      <c r="I60">
        <v>27</v>
      </c>
      <c r="J60">
        <v>15</v>
      </c>
      <c r="K60">
        <f t="shared" si="0"/>
        <v>12</v>
      </c>
      <c r="L60" s="1"/>
      <c r="M60" s="45" t="s">
        <v>310</v>
      </c>
      <c r="N60" s="69" t="s">
        <v>111</v>
      </c>
      <c r="O60" s="69" t="s">
        <v>112</v>
      </c>
      <c r="P60" s="69" t="s">
        <v>113</v>
      </c>
      <c r="Q60" s="69" t="s">
        <v>114</v>
      </c>
      <c r="R60" s="69" t="s">
        <v>115</v>
      </c>
    </row>
    <row r="61" spans="1:18" x14ac:dyDescent="0.3">
      <c r="A61" s="72" t="s">
        <v>277</v>
      </c>
      <c r="B61" s="1">
        <v>54</v>
      </c>
      <c r="C61" s="72" t="s">
        <v>278</v>
      </c>
      <c r="D61" s="75">
        <v>27</v>
      </c>
      <c r="E61" s="73" t="s">
        <v>277</v>
      </c>
      <c r="F61" s="73">
        <v>54</v>
      </c>
      <c r="G61" s="1"/>
      <c r="I61">
        <v>54</v>
      </c>
      <c r="J61">
        <v>15</v>
      </c>
      <c r="K61">
        <f t="shared" si="0"/>
        <v>39</v>
      </c>
      <c r="L61" s="1"/>
      <c r="M61" s="45" t="s">
        <v>311</v>
      </c>
      <c r="N61" s="69" t="s">
        <v>112</v>
      </c>
      <c r="O61" s="69" t="s">
        <v>113</v>
      </c>
      <c r="P61" s="69" t="s">
        <v>114</v>
      </c>
      <c r="Q61" s="69" t="s">
        <v>115</v>
      </c>
      <c r="R61" s="69" t="s">
        <v>111</v>
      </c>
    </row>
    <row r="62" spans="1:18" x14ac:dyDescent="0.3">
      <c r="A62" s="72"/>
      <c r="B62" s="1">
        <f>SUM(B58:B61)</f>
        <v>133</v>
      </c>
      <c r="C62" s="72" t="s">
        <v>279</v>
      </c>
      <c r="D62" s="75">
        <v>27</v>
      </c>
      <c r="E62" s="1"/>
      <c r="F62" s="73">
        <f>SUM(F58:F61)</f>
        <v>157</v>
      </c>
      <c r="G62" s="1"/>
      <c r="L62" s="1"/>
      <c r="M62" s="45" t="s">
        <v>312</v>
      </c>
      <c r="N62" s="69" t="s">
        <v>113</v>
      </c>
      <c r="O62" s="69" t="s">
        <v>114</v>
      </c>
      <c r="P62" s="69" t="s">
        <v>115</v>
      </c>
      <c r="Q62" s="69" t="s">
        <v>111</v>
      </c>
      <c r="R62" s="69" t="s">
        <v>112</v>
      </c>
    </row>
    <row r="63" spans="1:18" x14ac:dyDescent="0.3">
      <c r="A63" s="72"/>
      <c r="B63" s="1">
        <v>720</v>
      </c>
      <c r="C63" s="73" t="s">
        <v>276</v>
      </c>
      <c r="D63" s="75">
        <v>25</v>
      </c>
      <c r="E63" s="1"/>
      <c r="F63" s="73">
        <v>720</v>
      </c>
      <c r="G63" s="1"/>
      <c r="L63" s="1"/>
      <c r="M63" s="45" t="s">
        <v>313</v>
      </c>
      <c r="N63" s="69" t="s">
        <v>114</v>
      </c>
      <c r="O63" s="69" t="s">
        <v>115</v>
      </c>
      <c r="P63" s="69" t="s">
        <v>111</v>
      </c>
      <c r="Q63" s="69" t="s">
        <v>112</v>
      </c>
      <c r="R63" s="69" t="s">
        <v>113</v>
      </c>
    </row>
    <row r="64" spans="1:18" x14ac:dyDescent="0.3">
      <c r="A64" s="73"/>
      <c r="B64" s="1">
        <f>B63/B62</f>
        <v>5.4135338345864659</v>
      </c>
      <c r="C64" s="73"/>
      <c r="D64" s="75">
        <f>SUM(D58:D63)</f>
        <v>158</v>
      </c>
      <c r="E64" s="1"/>
      <c r="F64" s="75">
        <f>F63/F62</f>
        <v>4.5859872611464967</v>
      </c>
      <c r="G64" s="1"/>
      <c r="L64" s="1"/>
      <c r="M64" s="45" t="s">
        <v>314</v>
      </c>
      <c r="N64" s="69" t="s">
        <v>115</v>
      </c>
      <c r="O64" s="69" t="s">
        <v>111</v>
      </c>
      <c r="P64" s="69" t="s">
        <v>112</v>
      </c>
      <c r="Q64" s="69" t="s">
        <v>113</v>
      </c>
      <c r="R64" s="69" t="s">
        <v>114</v>
      </c>
    </row>
    <row r="65" spans="1:18" x14ac:dyDescent="0.3">
      <c r="A65" s="72"/>
      <c r="C65" s="73"/>
      <c r="D65" s="75">
        <v>720</v>
      </c>
      <c r="E65" s="1"/>
      <c r="F65" s="73"/>
      <c r="G65" s="1"/>
      <c r="N65" s="88" t="s">
        <v>262</v>
      </c>
      <c r="O65" s="89"/>
      <c r="P65" s="89"/>
      <c r="Q65" s="90"/>
      <c r="R65" s="90"/>
    </row>
    <row r="66" spans="1:18" x14ac:dyDescent="0.3">
      <c r="A66" s="1"/>
      <c r="C66" s="73"/>
      <c r="D66" s="74">
        <f>D65/D64</f>
        <v>4.556962025316456</v>
      </c>
      <c r="E66" s="1"/>
      <c r="F66" s="73"/>
      <c r="G66" s="1"/>
      <c r="N66" s="85" t="s">
        <v>306</v>
      </c>
      <c r="O66" s="383" t="s">
        <v>307</v>
      </c>
      <c r="P66" s="384"/>
      <c r="Q66" s="383" t="s">
        <v>308</v>
      </c>
      <c r="R66" s="384"/>
    </row>
    <row r="67" spans="1:18" x14ac:dyDescent="0.3">
      <c r="A67" s="1" t="s">
        <v>300</v>
      </c>
      <c r="C67" s="73"/>
      <c r="D67" s="74"/>
      <c r="E67" s="1"/>
      <c r="F67" s="1"/>
      <c r="G67" s="1"/>
      <c r="L67" s="1"/>
      <c r="M67" s="45" t="s">
        <v>310</v>
      </c>
      <c r="N67" s="69" t="s">
        <v>121</v>
      </c>
      <c r="O67" s="69" t="s">
        <v>122</v>
      </c>
      <c r="P67" s="69" t="s">
        <v>123</v>
      </c>
      <c r="Q67" s="69" t="s">
        <v>124</v>
      </c>
      <c r="R67" s="69" t="s">
        <v>125</v>
      </c>
    </row>
    <row r="68" spans="1:18" x14ac:dyDescent="0.3">
      <c r="A68" s="1"/>
      <c r="B68" s="1" t="s">
        <v>253</v>
      </c>
      <c r="C68" s="1"/>
      <c r="D68" s="74" t="s">
        <v>254</v>
      </c>
      <c r="E68" s="1"/>
      <c r="F68" s="1" t="s">
        <v>255</v>
      </c>
      <c r="G68" s="1"/>
      <c r="L68" s="1"/>
      <c r="M68" s="45" t="s">
        <v>311</v>
      </c>
      <c r="N68" s="69" t="s">
        <v>122</v>
      </c>
      <c r="O68" s="69" t="s">
        <v>123</v>
      </c>
      <c r="P68" s="69" t="s">
        <v>124</v>
      </c>
      <c r="Q68" s="69" t="s">
        <v>125</v>
      </c>
      <c r="R68" s="69" t="s">
        <v>121</v>
      </c>
    </row>
    <row r="69" spans="1:18" x14ac:dyDescent="0.3">
      <c r="A69" s="72" t="s">
        <v>280</v>
      </c>
      <c r="B69" s="1">
        <v>22</v>
      </c>
      <c r="C69" s="72" t="s">
        <v>280</v>
      </c>
      <c r="D69" s="1">
        <v>22</v>
      </c>
      <c r="E69" s="73" t="s">
        <v>287</v>
      </c>
      <c r="F69" s="1">
        <v>34</v>
      </c>
      <c r="G69" s="1"/>
      <c r="L69" s="1"/>
      <c r="M69" s="45" t="s">
        <v>312</v>
      </c>
      <c r="N69" s="69" t="s">
        <v>123</v>
      </c>
      <c r="O69" s="69" t="s">
        <v>124</v>
      </c>
      <c r="P69" s="69" t="s">
        <v>125</v>
      </c>
      <c r="Q69" s="69" t="s">
        <v>121</v>
      </c>
      <c r="R69" s="69" t="s">
        <v>122</v>
      </c>
    </row>
    <row r="70" spans="1:18" x14ac:dyDescent="0.3">
      <c r="A70" s="72" t="s">
        <v>281</v>
      </c>
      <c r="B70" s="1">
        <v>27</v>
      </c>
      <c r="C70" s="72" t="s">
        <v>281</v>
      </c>
      <c r="D70" s="1">
        <v>27</v>
      </c>
      <c r="E70" s="73" t="s">
        <v>285</v>
      </c>
      <c r="F70" s="1">
        <v>27</v>
      </c>
      <c r="L70" s="1"/>
      <c r="M70" s="45" t="s">
        <v>313</v>
      </c>
      <c r="N70" s="69" t="s">
        <v>124</v>
      </c>
      <c r="O70" s="69" t="s">
        <v>125</v>
      </c>
      <c r="P70" s="69" t="s">
        <v>121</v>
      </c>
      <c r="Q70" s="69" t="s">
        <v>122</v>
      </c>
      <c r="R70" s="69" t="s">
        <v>123</v>
      </c>
    </row>
    <row r="71" spans="1:18" x14ac:dyDescent="0.3">
      <c r="A71" s="72" t="s">
        <v>282</v>
      </c>
      <c r="B71" s="1">
        <v>25</v>
      </c>
      <c r="C71" s="72" t="s">
        <v>282</v>
      </c>
      <c r="D71" s="1">
        <v>25</v>
      </c>
      <c r="E71" s="73" t="s">
        <v>288</v>
      </c>
      <c r="F71" s="1">
        <v>37</v>
      </c>
      <c r="L71" s="1"/>
      <c r="M71" s="45" t="s">
        <v>314</v>
      </c>
      <c r="N71" s="69" t="s">
        <v>125</v>
      </c>
      <c r="O71" s="69" t="s">
        <v>121</v>
      </c>
      <c r="P71" s="69" t="s">
        <v>122</v>
      </c>
      <c r="Q71" s="69" t="s">
        <v>123</v>
      </c>
      <c r="R71" s="69" t="s">
        <v>124</v>
      </c>
    </row>
    <row r="72" spans="1:18" x14ac:dyDescent="0.3">
      <c r="A72" s="73" t="s">
        <v>284</v>
      </c>
      <c r="B72" s="1">
        <v>44</v>
      </c>
      <c r="C72" s="73" t="s">
        <v>283</v>
      </c>
      <c r="D72" s="1">
        <v>25</v>
      </c>
      <c r="E72" s="73" t="s">
        <v>284</v>
      </c>
      <c r="F72" s="1">
        <v>44</v>
      </c>
      <c r="N72" s="88" t="s">
        <v>263</v>
      </c>
      <c r="O72" s="89"/>
      <c r="P72" s="89"/>
      <c r="Q72" s="90"/>
      <c r="R72" s="90"/>
    </row>
    <row r="73" spans="1:18" x14ac:dyDescent="0.3">
      <c r="A73" s="1"/>
      <c r="B73" s="1">
        <f>SUM(B69:B72)</f>
        <v>118</v>
      </c>
      <c r="C73" s="73" t="s">
        <v>285</v>
      </c>
      <c r="D73" s="1">
        <v>27</v>
      </c>
      <c r="E73" s="1"/>
      <c r="F73" s="1">
        <f>SUM(F69:F72)</f>
        <v>142</v>
      </c>
      <c r="N73" s="85" t="s">
        <v>306</v>
      </c>
      <c r="O73" s="383" t="s">
        <v>307</v>
      </c>
      <c r="P73" s="384"/>
      <c r="Q73" s="383" t="s">
        <v>308</v>
      </c>
      <c r="R73" s="384"/>
    </row>
    <row r="74" spans="1:18" x14ac:dyDescent="0.3">
      <c r="A74" s="1"/>
      <c r="B74" s="1">
        <v>720</v>
      </c>
      <c r="C74" s="73" t="s">
        <v>286</v>
      </c>
      <c r="D74" s="1">
        <v>22</v>
      </c>
      <c r="E74" s="1"/>
      <c r="F74" s="1">
        <v>720</v>
      </c>
      <c r="L74" s="1"/>
      <c r="M74" s="45" t="s">
        <v>310</v>
      </c>
      <c r="N74" s="69" t="s">
        <v>116</v>
      </c>
      <c r="O74" s="69" t="s">
        <v>117</v>
      </c>
      <c r="P74" s="69" t="s">
        <v>118</v>
      </c>
      <c r="Q74" s="69" t="s">
        <v>119</v>
      </c>
      <c r="R74" s="69" t="s">
        <v>120</v>
      </c>
    </row>
    <row r="75" spans="1:18" x14ac:dyDescent="0.3">
      <c r="A75" s="1"/>
      <c r="B75" s="1">
        <f>B74/B73</f>
        <v>6.101694915254237</v>
      </c>
      <c r="C75" s="1"/>
      <c r="D75" s="1">
        <f>SUM(D69:D74)</f>
        <v>148</v>
      </c>
      <c r="E75" s="1"/>
      <c r="F75" s="1">
        <f>F74/F73</f>
        <v>5.070422535211268</v>
      </c>
      <c r="G75" s="1"/>
      <c r="L75" s="1"/>
      <c r="M75" s="45" t="s">
        <v>311</v>
      </c>
      <c r="N75" s="69" t="s">
        <v>117</v>
      </c>
      <c r="O75" s="69" t="s">
        <v>118</v>
      </c>
      <c r="P75" s="69" t="s">
        <v>119</v>
      </c>
      <c r="Q75" s="69" t="s">
        <v>120</v>
      </c>
      <c r="R75" s="69" t="s">
        <v>116</v>
      </c>
    </row>
    <row r="76" spans="1:18" x14ac:dyDescent="0.3">
      <c r="A76" s="1"/>
      <c r="C76" s="1"/>
      <c r="D76" s="1">
        <v>720</v>
      </c>
      <c r="E76" s="1"/>
      <c r="F76" s="1"/>
      <c r="L76" s="1"/>
      <c r="M76" s="45" t="s">
        <v>312</v>
      </c>
      <c r="N76" s="69" t="s">
        <v>118</v>
      </c>
      <c r="O76" s="69" t="s">
        <v>119</v>
      </c>
      <c r="P76" s="69" t="s">
        <v>120</v>
      </c>
      <c r="Q76" s="69" t="s">
        <v>116</v>
      </c>
      <c r="R76" s="69" t="s">
        <v>117</v>
      </c>
    </row>
    <row r="77" spans="1:18" x14ac:dyDescent="0.3">
      <c r="A77" s="1"/>
      <c r="C77" s="1"/>
      <c r="D77" s="1">
        <f>D76/D75</f>
        <v>4.8648648648648649</v>
      </c>
      <c r="E77" s="1"/>
      <c r="F77" s="1"/>
      <c r="L77" s="1"/>
      <c r="M77" s="45" t="s">
        <v>313</v>
      </c>
      <c r="N77" s="69" t="s">
        <v>119</v>
      </c>
      <c r="O77" s="69" t="s">
        <v>120</v>
      </c>
      <c r="P77" s="69" t="s">
        <v>116</v>
      </c>
      <c r="Q77" s="69" t="s">
        <v>117</v>
      </c>
      <c r="R77" s="69" t="s">
        <v>118</v>
      </c>
    </row>
    <row r="78" spans="1:18" x14ac:dyDescent="0.3">
      <c r="A78" s="1"/>
      <c r="C78" s="1"/>
      <c r="D78" s="1"/>
      <c r="E78" s="1"/>
      <c r="F78" s="1"/>
      <c r="L78" s="1"/>
      <c r="M78" s="45" t="s">
        <v>314</v>
      </c>
      <c r="N78" s="69" t="s">
        <v>120</v>
      </c>
      <c r="O78" s="69" t="s">
        <v>116</v>
      </c>
      <c r="P78" s="69" t="s">
        <v>117</v>
      </c>
      <c r="Q78" s="69" t="s">
        <v>118</v>
      </c>
      <c r="R78" s="69" t="s">
        <v>119</v>
      </c>
    </row>
    <row r="79" spans="1:18" x14ac:dyDescent="0.3">
      <c r="A79" s="1" t="s">
        <v>301</v>
      </c>
      <c r="C79" s="73"/>
      <c r="D79" s="74"/>
      <c r="E79" s="1"/>
      <c r="F79" s="1"/>
    </row>
    <row r="80" spans="1:18" x14ac:dyDescent="0.3">
      <c r="A80" s="1"/>
      <c r="B80" s="1" t="s">
        <v>253</v>
      </c>
      <c r="C80" s="1"/>
      <c r="D80" s="74" t="s">
        <v>254</v>
      </c>
      <c r="E80" s="1"/>
      <c r="F80" s="1" t="s">
        <v>255</v>
      </c>
    </row>
    <row r="81" spans="1:6" x14ac:dyDescent="0.3">
      <c r="A81" s="72" t="s">
        <v>292</v>
      </c>
      <c r="B81" s="1">
        <v>22</v>
      </c>
      <c r="C81" s="72" t="s">
        <v>292</v>
      </c>
      <c r="D81" s="1">
        <v>22</v>
      </c>
      <c r="E81" s="73" t="s">
        <v>297</v>
      </c>
      <c r="F81" s="1">
        <v>29</v>
      </c>
    </row>
    <row r="82" spans="1:6" x14ac:dyDescent="0.3">
      <c r="A82" s="72" t="s">
        <v>293</v>
      </c>
      <c r="B82" s="1">
        <v>22</v>
      </c>
      <c r="C82" s="72" t="s">
        <v>293</v>
      </c>
      <c r="D82" s="1">
        <v>22</v>
      </c>
      <c r="E82" s="73" t="s">
        <v>294</v>
      </c>
      <c r="F82" s="1">
        <v>33</v>
      </c>
    </row>
    <row r="83" spans="1:6" x14ac:dyDescent="0.3">
      <c r="A83" s="72" t="s">
        <v>294</v>
      </c>
      <c r="B83" s="1">
        <v>33</v>
      </c>
      <c r="C83" s="72" t="s">
        <v>294</v>
      </c>
      <c r="D83" s="1">
        <v>33</v>
      </c>
      <c r="E83" s="73" t="s">
        <v>295</v>
      </c>
      <c r="F83" s="1">
        <v>40</v>
      </c>
    </row>
    <row r="84" spans="1:6" x14ac:dyDescent="0.3">
      <c r="A84" s="73" t="s">
        <v>296</v>
      </c>
      <c r="B84" s="1">
        <v>47</v>
      </c>
      <c r="C84" s="73" t="s">
        <v>289</v>
      </c>
      <c r="D84" s="1">
        <v>33</v>
      </c>
      <c r="E84" s="73" t="s">
        <v>291</v>
      </c>
      <c r="F84" s="1">
        <v>22</v>
      </c>
    </row>
    <row r="85" spans="1:6" x14ac:dyDescent="0.3">
      <c r="A85" s="1"/>
      <c r="B85" s="1">
        <f>SUM(B81:B84)</f>
        <v>124</v>
      </c>
      <c r="C85" s="73" t="s">
        <v>290</v>
      </c>
      <c r="D85" s="1">
        <v>22</v>
      </c>
      <c r="E85" s="1"/>
      <c r="F85" s="1">
        <f>SUM(F81:F84)</f>
        <v>124</v>
      </c>
    </row>
    <row r="86" spans="1:6" x14ac:dyDescent="0.3">
      <c r="A86" s="1"/>
      <c r="B86" s="1">
        <v>720</v>
      </c>
      <c r="C86" s="73" t="s">
        <v>291</v>
      </c>
      <c r="D86" s="1">
        <v>22</v>
      </c>
      <c r="E86" s="1"/>
      <c r="F86" s="1">
        <v>720</v>
      </c>
    </row>
    <row r="87" spans="1:6" x14ac:dyDescent="0.3">
      <c r="A87" s="1"/>
      <c r="B87" s="1">
        <f>B86/B85:B85</f>
        <v>5.806451612903226</v>
      </c>
      <c r="C87" s="1"/>
      <c r="D87" s="1">
        <f>SUM(D81:D86)</f>
        <v>154</v>
      </c>
      <c r="E87" s="1"/>
      <c r="F87" s="1">
        <f>F86/F85</f>
        <v>5.806451612903226</v>
      </c>
    </row>
    <row r="88" spans="1:6" x14ac:dyDescent="0.3">
      <c r="A88" s="1"/>
      <c r="C88" s="1"/>
      <c r="D88" s="1">
        <v>720</v>
      </c>
      <c r="E88" s="1"/>
      <c r="F88" s="1"/>
    </row>
    <row r="89" spans="1:6" x14ac:dyDescent="0.3">
      <c r="A89" s="1"/>
      <c r="C89" s="1"/>
      <c r="D89" s="1">
        <f>D88/D87</f>
        <v>4.6753246753246751</v>
      </c>
      <c r="E89" s="1"/>
      <c r="F89" s="1"/>
    </row>
    <row r="93" spans="1:6" x14ac:dyDescent="0.3">
      <c r="C93" s="1"/>
      <c r="D93" s="1"/>
      <c r="E93" s="1"/>
    </row>
    <row r="94" spans="1:6" x14ac:dyDescent="0.3">
      <c r="A94" s="71"/>
      <c r="C94" s="71"/>
      <c r="E94" s="71"/>
    </row>
    <row r="95" spans="1:6" x14ac:dyDescent="0.3">
      <c r="A95" s="71"/>
      <c r="C95" s="71"/>
      <c r="E95" s="71"/>
    </row>
    <row r="96" spans="1:6" x14ac:dyDescent="0.3">
      <c r="A96" s="71"/>
      <c r="C96" s="71"/>
      <c r="E96" s="71"/>
    </row>
    <row r="97" spans="1:5" x14ac:dyDescent="0.3">
      <c r="A97" s="71"/>
      <c r="C97" s="71"/>
      <c r="E97" s="71"/>
    </row>
    <row r="98" spans="1:5" x14ac:dyDescent="0.3">
      <c r="C98" s="71"/>
    </row>
    <row r="99" spans="1:5" x14ac:dyDescent="0.3">
      <c r="C99" s="71"/>
    </row>
  </sheetData>
  <mergeCells count="69">
    <mergeCell ref="B3:F3"/>
    <mergeCell ref="L3:P3"/>
    <mergeCell ref="C4:E4"/>
    <mergeCell ref="M4:O4"/>
    <mergeCell ref="C5:E5"/>
    <mergeCell ref="M5:O5"/>
    <mergeCell ref="C12:E12"/>
    <mergeCell ref="M12:O12"/>
    <mergeCell ref="C6:E6"/>
    <mergeCell ref="M6:O6"/>
    <mergeCell ref="C7:E7"/>
    <mergeCell ref="M7:O7"/>
    <mergeCell ref="C8:E8"/>
    <mergeCell ref="M8:O8"/>
    <mergeCell ref="C9:E9"/>
    <mergeCell ref="M9:O9"/>
    <mergeCell ref="C10:E10"/>
    <mergeCell ref="C11:E11"/>
    <mergeCell ref="M11:O11"/>
    <mergeCell ref="C20:E20"/>
    <mergeCell ref="M20:O20"/>
    <mergeCell ref="C13:E13"/>
    <mergeCell ref="M13:O13"/>
    <mergeCell ref="C14:E14"/>
    <mergeCell ref="M14:O14"/>
    <mergeCell ref="C15:E15"/>
    <mergeCell ref="C16:E16"/>
    <mergeCell ref="C17:E17"/>
    <mergeCell ref="M17:O17"/>
    <mergeCell ref="C18:E18"/>
    <mergeCell ref="C19:E19"/>
    <mergeCell ref="M19:O19"/>
    <mergeCell ref="M27:O27"/>
    <mergeCell ref="C21:E21"/>
    <mergeCell ref="M21:O21"/>
    <mergeCell ref="C22:E22"/>
    <mergeCell ref="M22:O22"/>
    <mergeCell ref="C23:E23"/>
    <mergeCell ref="M23:O23"/>
    <mergeCell ref="M24:O24"/>
    <mergeCell ref="M25:O25"/>
    <mergeCell ref="D26:E26"/>
    <mergeCell ref="F26:G26"/>
    <mergeCell ref="M26:O26"/>
    <mergeCell ref="M34:O34"/>
    <mergeCell ref="O38:P38"/>
    <mergeCell ref="Q38:R38"/>
    <mergeCell ref="D33:E33"/>
    <mergeCell ref="F33:G33"/>
    <mergeCell ref="M33:O33"/>
    <mergeCell ref="M28:O28"/>
    <mergeCell ref="M29:O29"/>
    <mergeCell ref="M30:O30"/>
    <mergeCell ref="M31:O31"/>
    <mergeCell ref="M32:O32"/>
    <mergeCell ref="D40:E40"/>
    <mergeCell ref="F40:G40"/>
    <mergeCell ref="O66:P66"/>
    <mergeCell ref="Q66:R66"/>
    <mergeCell ref="O73:P73"/>
    <mergeCell ref="Q73:R73"/>
    <mergeCell ref="D47:E47"/>
    <mergeCell ref="F47:G47"/>
    <mergeCell ref="O52:P52"/>
    <mergeCell ref="Q52:R52"/>
    <mergeCell ref="O59:P59"/>
    <mergeCell ref="Q59:R59"/>
    <mergeCell ref="O45:P45"/>
    <mergeCell ref="Q45:R4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99"/>
  <sheetViews>
    <sheetView topLeftCell="L21" zoomScale="70" zoomScaleNormal="70" workbookViewId="0">
      <selection activeCell="M39" sqref="M39"/>
    </sheetView>
  </sheetViews>
  <sheetFormatPr defaultRowHeight="14.4" x14ac:dyDescent="0.3"/>
  <cols>
    <col min="2" max="2" width="7.88671875" style="1" customWidth="1"/>
    <col min="6" max="6" width="8.6640625" bestFit="1" customWidth="1"/>
    <col min="14" max="18" width="32.44140625" bestFit="1" customWidth="1"/>
  </cols>
  <sheetData>
    <row r="3" spans="2:16" x14ac:dyDescent="0.3">
      <c r="B3" s="351" t="s">
        <v>91</v>
      </c>
      <c r="C3" s="352"/>
      <c r="D3" s="352"/>
      <c r="E3" s="352"/>
      <c r="F3" s="353"/>
      <c r="L3" s="351" t="s">
        <v>91</v>
      </c>
      <c r="M3" s="352"/>
      <c r="N3" s="352"/>
      <c r="O3" s="352"/>
      <c r="P3" s="353"/>
    </row>
    <row r="4" spans="2:16" x14ac:dyDescent="0.3">
      <c r="B4" s="62" t="s">
        <v>70</v>
      </c>
      <c r="C4" s="351" t="s">
        <v>92</v>
      </c>
      <c r="D4" s="352"/>
      <c r="E4" s="353"/>
      <c r="F4" s="8" t="s">
        <v>71</v>
      </c>
      <c r="L4" s="38" t="s">
        <v>70</v>
      </c>
      <c r="M4" s="351" t="s">
        <v>92</v>
      </c>
      <c r="N4" s="352"/>
      <c r="O4" s="353"/>
      <c r="P4" s="8" t="s">
        <v>71</v>
      </c>
    </row>
    <row r="5" spans="2:16" x14ac:dyDescent="0.3">
      <c r="B5" s="63">
        <v>1</v>
      </c>
      <c r="C5" s="368" t="s">
        <v>189</v>
      </c>
      <c r="D5" s="368"/>
      <c r="E5" s="368"/>
      <c r="F5" s="9" t="s">
        <v>93</v>
      </c>
      <c r="L5" s="37">
        <v>1</v>
      </c>
      <c r="M5" s="368" t="s">
        <v>72</v>
      </c>
      <c r="N5" s="368"/>
      <c r="O5" s="368"/>
      <c r="P5" s="9" t="s">
        <v>93</v>
      </c>
    </row>
    <row r="6" spans="2:16" x14ac:dyDescent="0.3">
      <c r="B6" s="63">
        <v>2</v>
      </c>
      <c r="C6" s="368" t="s">
        <v>190</v>
      </c>
      <c r="D6" s="368"/>
      <c r="E6" s="368"/>
      <c r="F6" s="9" t="s">
        <v>93</v>
      </c>
      <c r="L6" s="37">
        <v>2</v>
      </c>
      <c r="M6" s="368" t="s">
        <v>73</v>
      </c>
      <c r="N6" s="368"/>
      <c r="O6" s="368"/>
      <c r="P6" s="9" t="s">
        <v>93</v>
      </c>
    </row>
    <row r="7" spans="2:16" x14ac:dyDescent="0.3">
      <c r="B7" s="63">
        <v>3</v>
      </c>
      <c r="C7" s="368" t="s">
        <v>191</v>
      </c>
      <c r="D7" s="368"/>
      <c r="E7" s="368"/>
      <c r="F7" s="9" t="s">
        <v>93</v>
      </c>
      <c r="L7" s="37">
        <v>3</v>
      </c>
      <c r="M7" s="368" t="s">
        <v>99</v>
      </c>
      <c r="N7" s="368"/>
      <c r="O7" s="368"/>
      <c r="P7" s="9" t="s">
        <v>93</v>
      </c>
    </row>
    <row r="8" spans="2:16" x14ac:dyDescent="0.3">
      <c r="B8" s="63">
        <v>4</v>
      </c>
      <c r="C8" s="368" t="s">
        <v>192</v>
      </c>
      <c r="D8" s="368"/>
      <c r="E8" s="368"/>
      <c r="F8" s="9" t="s">
        <v>93</v>
      </c>
      <c r="L8" s="37">
        <v>4</v>
      </c>
      <c r="M8" s="368" t="s">
        <v>100</v>
      </c>
      <c r="N8" s="368"/>
      <c r="O8" s="368"/>
      <c r="P8" s="9" t="s">
        <v>93</v>
      </c>
    </row>
    <row r="9" spans="2:16" x14ac:dyDescent="0.3">
      <c r="B9" s="63">
        <v>5</v>
      </c>
      <c r="C9" s="369" t="s">
        <v>193</v>
      </c>
      <c r="D9" s="369"/>
      <c r="E9" s="369"/>
      <c r="F9" s="9" t="s">
        <v>93</v>
      </c>
      <c r="L9" s="37">
        <v>5</v>
      </c>
      <c r="M9" s="370" t="s">
        <v>101</v>
      </c>
      <c r="N9" s="371"/>
      <c r="O9" s="372"/>
      <c r="P9" s="9" t="s">
        <v>93</v>
      </c>
    </row>
    <row r="10" spans="2:16" x14ac:dyDescent="0.3">
      <c r="B10" s="63">
        <v>6</v>
      </c>
      <c r="C10" s="369" t="s">
        <v>194</v>
      </c>
      <c r="D10" s="369"/>
      <c r="E10" s="369"/>
      <c r="F10" s="9" t="s">
        <v>94</v>
      </c>
      <c r="L10" s="37">
        <v>6</v>
      </c>
      <c r="M10" s="10" t="s">
        <v>102</v>
      </c>
      <c r="N10" s="11"/>
      <c r="O10" s="11"/>
      <c r="P10" s="9" t="s">
        <v>94</v>
      </c>
    </row>
    <row r="11" spans="2:16" x14ac:dyDescent="0.3">
      <c r="B11" s="63">
        <v>7</v>
      </c>
      <c r="C11" s="369" t="s">
        <v>195</v>
      </c>
      <c r="D11" s="369"/>
      <c r="E11" s="369"/>
      <c r="F11" s="9" t="s">
        <v>94</v>
      </c>
      <c r="L11" s="37">
        <v>7</v>
      </c>
      <c r="M11" s="369" t="s">
        <v>103</v>
      </c>
      <c r="N11" s="369"/>
      <c r="O11" s="369"/>
      <c r="P11" s="9" t="s">
        <v>94</v>
      </c>
    </row>
    <row r="12" spans="2:16" x14ac:dyDescent="0.3">
      <c r="B12" s="63">
        <v>8</v>
      </c>
      <c r="C12" s="369" t="s">
        <v>196</v>
      </c>
      <c r="D12" s="369"/>
      <c r="E12" s="369"/>
      <c r="F12" s="9" t="s">
        <v>94</v>
      </c>
      <c r="L12" s="37">
        <v>8</v>
      </c>
      <c r="M12" s="369" t="s">
        <v>104</v>
      </c>
      <c r="N12" s="369"/>
      <c r="O12" s="369"/>
      <c r="P12" s="9" t="s">
        <v>94</v>
      </c>
    </row>
    <row r="13" spans="2:16" x14ac:dyDescent="0.3">
      <c r="B13" s="63">
        <v>9</v>
      </c>
      <c r="C13" s="368" t="s">
        <v>197</v>
      </c>
      <c r="D13" s="368"/>
      <c r="E13" s="368"/>
      <c r="F13" s="9" t="s">
        <v>94</v>
      </c>
      <c r="L13" s="37">
        <v>9</v>
      </c>
      <c r="M13" s="373" t="s">
        <v>105</v>
      </c>
      <c r="N13" s="374"/>
      <c r="O13" s="375"/>
      <c r="P13" s="9" t="s">
        <v>94</v>
      </c>
    </row>
    <row r="14" spans="2:16" x14ac:dyDescent="0.3">
      <c r="B14" s="63">
        <v>10</v>
      </c>
      <c r="C14" s="369" t="s">
        <v>198</v>
      </c>
      <c r="D14" s="369"/>
      <c r="E14" s="369"/>
      <c r="F14" s="9" t="s">
        <v>94</v>
      </c>
      <c r="L14" s="37">
        <v>10</v>
      </c>
      <c r="M14" s="370" t="s">
        <v>106</v>
      </c>
      <c r="N14" s="371"/>
      <c r="O14" s="372"/>
      <c r="P14" s="9" t="s">
        <v>94</v>
      </c>
    </row>
    <row r="15" spans="2:16" x14ac:dyDescent="0.3">
      <c r="B15" s="63">
        <v>11</v>
      </c>
      <c r="C15" s="369" t="s">
        <v>199</v>
      </c>
      <c r="D15" s="369"/>
      <c r="E15" s="369"/>
      <c r="F15" s="9" t="s">
        <v>95</v>
      </c>
      <c r="L15" s="37">
        <v>11</v>
      </c>
      <c r="M15" s="12" t="s">
        <v>107</v>
      </c>
      <c r="N15" s="34"/>
      <c r="O15" s="34"/>
      <c r="P15" s="9" t="s">
        <v>95</v>
      </c>
    </row>
    <row r="16" spans="2:16" x14ac:dyDescent="0.3">
      <c r="B16" s="63">
        <v>12</v>
      </c>
      <c r="C16" s="369" t="s">
        <v>200</v>
      </c>
      <c r="D16" s="369"/>
      <c r="E16" s="369"/>
      <c r="F16" s="9" t="s">
        <v>95</v>
      </c>
      <c r="L16" s="37">
        <v>12</v>
      </c>
      <c r="M16" s="12" t="s">
        <v>108</v>
      </c>
      <c r="N16" s="34"/>
      <c r="O16" s="34"/>
      <c r="P16" s="9" t="s">
        <v>95</v>
      </c>
    </row>
    <row r="17" spans="1:16" x14ac:dyDescent="0.3">
      <c r="B17" s="63">
        <v>13</v>
      </c>
      <c r="C17" s="368" t="s">
        <v>201</v>
      </c>
      <c r="D17" s="368"/>
      <c r="E17" s="368"/>
      <c r="F17" s="9" t="s">
        <v>95</v>
      </c>
      <c r="L17" s="37">
        <v>13</v>
      </c>
      <c r="M17" s="368" t="s">
        <v>126</v>
      </c>
      <c r="N17" s="368"/>
      <c r="O17" s="368"/>
      <c r="P17" s="9" t="s">
        <v>95</v>
      </c>
    </row>
    <row r="18" spans="1:16" x14ac:dyDescent="0.3">
      <c r="B18" s="63">
        <v>14</v>
      </c>
      <c r="C18" s="369" t="s">
        <v>202</v>
      </c>
      <c r="D18" s="369"/>
      <c r="E18" s="369"/>
      <c r="F18" s="9" t="s">
        <v>95</v>
      </c>
      <c r="L18" s="37">
        <v>14</v>
      </c>
      <c r="M18" s="78" t="s">
        <v>109</v>
      </c>
      <c r="N18" s="79"/>
      <c r="O18" s="80"/>
      <c r="P18" s="9" t="s">
        <v>95</v>
      </c>
    </row>
    <row r="19" spans="1:16" x14ac:dyDescent="0.3">
      <c r="B19" s="63">
        <v>15</v>
      </c>
      <c r="C19" s="368" t="s">
        <v>203</v>
      </c>
      <c r="D19" s="368"/>
      <c r="E19" s="368"/>
      <c r="F19" s="9" t="s">
        <v>95</v>
      </c>
      <c r="L19" s="37">
        <v>15</v>
      </c>
      <c r="M19" s="368" t="s">
        <v>110</v>
      </c>
      <c r="N19" s="368"/>
      <c r="O19" s="368"/>
      <c r="P19" s="9" t="s">
        <v>95</v>
      </c>
    </row>
    <row r="20" spans="1:16" x14ac:dyDescent="0.3">
      <c r="B20" s="63">
        <v>16</v>
      </c>
      <c r="C20" s="369" t="s">
        <v>204</v>
      </c>
      <c r="D20" s="369"/>
      <c r="E20" s="369"/>
      <c r="F20" s="9" t="s">
        <v>96</v>
      </c>
      <c r="L20" s="37">
        <v>16</v>
      </c>
      <c r="M20" s="369" t="s">
        <v>111</v>
      </c>
      <c r="N20" s="369"/>
      <c r="O20" s="369"/>
      <c r="P20" s="9" t="s">
        <v>96</v>
      </c>
    </row>
    <row r="21" spans="1:16" x14ac:dyDescent="0.3">
      <c r="B21" s="63">
        <v>17</v>
      </c>
      <c r="C21" s="369" t="s">
        <v>205</v>
      </c>
      <c r="D21" s="369"/>
      <c r="E21" s="369"/>
      <c r="F21" s="9" t="s">
        <v>96</v>
      </c>
      <c r="L21" s="37">
        <v>17</v>
      </c>
      <c r="M21" s="369" t="s">
        <v>112</v>
      </c>
      <c r="N21" s="369"/>
      <c r="O21" s="369"/>
      <c r="P21" s="9" t="s">
        <v>96</v>
      </c>
    </row>
    <row r="22" spans="1:16" x14ac:dyDescent="0.3">
      <c r="B22" s="63">
        <v>18</v>
      </c>
      <c r="C22" s="369" t="s">
        <v>206</v>
      </c>
      <c r="D22" s="369"/>
      <c r="E22" s="369"/>
      <c r="F22" s="9" t="s">
        <v>96</v>
      </c>
      <c r="L22" s="37">
        <v>18</v>
      </c>
      <c r="M22" s="369" t="s">
        <v>113</v>
      </c>
      <c r="N22" s="369"/>
      <c r="O22" s="369"/>
      <c r="P22" s="9" t="s">
        <v>96</v>
      </c>
    </row>
    <row r="23" spans="1:16" x14ac:dyDescent="0.3">
      <c r="B23" s="63">
        <v>19</v>
      </c>
      <c r="C23" s="368" t="s">
        <v>207</v>
      </c>
      <c r="D23" s="368"/>
      <c r="E23" s="368"/>
      <c r="F23" s="9" t="s">
        <v>96</v>
      </c>
      <c r="L23" s="37">
        <v>19</v>
      </c>
      <c r="M23" s="368" t="s">
        <v>114</v>
      </c>
      <c r="N23" s="368"/>
      <c r="O23" s="368"/>
      <c r="P23" s="9" t="s">
        <v>96</v>
      </c>
    </row>
    <row r="24" spans="1:16" x14ac:dyDescent="0.3">
      <c r="B24" s="64"/>
      <c r="C24" s="41"/>
      <c r="D24" s="42"/>
      <c r="E24" s="42"/>
      <c r="F24" s="43"/>
      <c r="L24" s="37">
        <v>20</v>
      </c>
      <c r="M24" s="369" t="s">
        <v>115</v>
      </c>
      <c r="N24" s="369"/>
      <c r="O24" s="369"/>
      <c r="P24" s="9" t="s">
        <v>96</v>
      </c>
    </row>
    <row r="25" spans="1:16" x14ac:dyDescent="0.3">
      <c r="B25" s="64"/>
      <c r="C25" s="41" t="s">
        <v>258</v>
      </c>
      <c r="D25" s="44"/>
      <c r="E25" s="44"/>
      <c r="F25" s="43"/>
      <c r="G25" s="14"/>
      <c r="L25" s="37">
        <v>21</v>
      </c>
      <c r="M25" s="368" t="s">
        <v>121</v>
      </c>
      <c r="N25" s="368"/>
      <c r="O25" s="368"/>
      <c r="P25" s="9" t="s">
        <v>97</v>
      </c>
    </row>
    <row r="26" spans="1:16" x14ac:dyDescent="0.3">
      <c r="C26" s="37" t="s">
        <v>250</v>
      </c>
      <c r="D26" s="366" t="s">
        <v>251</v>
      </c>
      <c r="E26" s="366"/>
      <c r="F26" s="358" t="s">
        <v>252</v>
      </c>
      <c r="G26" s="360"/>
      <c r="L26" s="37">
        <v>22</v>
      </c>
      <c r="M26" s="369" t="s">
        <v>122</v>
      </c>
      <c r="N26" s="369"/>
      <c r="O26" s="369"/>
      <c r="P26" s="9" t="s">
        <v>97</v>
      </c>
    </row>
    <row r="27" spans="1:16" x14ac:dyDescent="0.3">
      <c r="A27" s="1" t="s">
        <v>253</v>
      </c>
      <c r="B27" s="45"/>
      <c r="C27" s="37">
        <v>1</v>
      </c>
      <c r="D27" s="37">
        <v>2</v>
      </c>
      <c r="E27" s="37">
        <v>3</v>
      </c>
      <c r="F27" s="37">
        <v>4</v>
      </c>
      <c r="G27" s="37">
        <v>5</v>
      </c>
      <c r="L27" s="37">
        <v>23</v>
      </c>
      <c r="M27" s="369" t="s">
        <v>123</v>
      </c>
      <c r="N27" s="369"/>
      <c r="O27" s="369"/>
      <c r="P27" s="9" t="s">
        <v>97</v>
      </c>
    </row>
    <row r="28" spans="1:16" x14ac:dyDescent="0.3">
      <c r="A28" s="1" t="s">
        <v>254</v>
      </c>
      <c r="B28" s="45"/>
      <c r="C28" s="37">
        <v>2</v>
      </c>
      <c r="D28" s="37">
        <v>3</v>
      </c>
      <c r="E28" s="37">
        <v>4</v>
      </c>
      <c r="F28" s="37">
        <v>5</v>
      </c>
      <c r="G28" s="37">
        <v>1</v>
      </c>
      <c r="L28" s="37">
        <v>24</v>
      </c>
      <c r="M28" s="369" t="s">
        <v>124</v>
      </c>
      <c r="N28" s="369"/>
      <c r="O28" s="369"/>
      <c r="P28" s="9" t="s">
        <v>97</v>
      </c>
    </row>
    <row r="29" spans="1:16" x14ac:dyDescent="0.3">
      <c r="A29" s="1" t="s">
        <v>255</v>
      </c>
      <c r="B29" s="45"/>
      <c r="C29" s="37">
        <v>3</v>
      </c>
      <c r="D29" s="37">
        <v>4</v>
      </c>
      <c r="E29" s="37">
        <v>5</v>
      </c>
      <c r="F29" s="37">
        <v>1</v>
      </c>
      <c r="G29" s="37">
        <v>2</v>
      </c>
      <c r="L29" s="37">
        <v>25</v>
      </c>
      <c r="M29" s="368" t="s">
        <v>125</v>
      </c>
      <c r="N29" s="368"/>
      <c r="O29" s="368"/>
      <c r="P29" s="9" t="s">
        <v>97</v>
      </c>
    </row>
    <row r="30" spans="1:16" x14ac:dyDescent="0.3">
      <c r="A30" s="1" t="s">
        <v>256</v>
      </c>
      <c r="B30" s="45"/>
      <c r="C30" s="37">
        <v>4</v>
      </c>
      <c r="D30" s="37">
        <v>5</v>
      </c>
      <c r="E30" s="37">
        <v>1</v>
      </c>
      <c r="F30" s="46">
        <v>2</v>
      </c>
      <c r="G30" s="46">
        <v>3</v>
      </c>
      <c r="L30" s="37">
        <v>26</v>
      </c>
      <c r="M30" s="369" t="s">
        <v>116</v>
      </c>
      <c r="N30" s="369"/>
      <c r="O30" s="369"/>
      <c r="P30" s="9" t="s">
        <v>98</v>
      </c>
    </row>
    <row r="31" spans="1:16" x14ac:dyDescent="0.3">
      <c r="A31" s="1" t="s">
        <v>257</v>
      </c>
      <c r="B31" s="45"/>
      <c r="C31" s="37">
        <v>5</v>
      </c>
      <c r="D31" s="37">
        <v>1</v>
      </c>
      <c r="E31" s="37">
        <v>2</v>
      </c>
      <c r="F31" s="46">
        <v>3</v>
      </c>
      <c r="G31" s="46">
        <v>4</v>
      </c>
      <c r="L31" s="37">
        <v>27</v>
      </c>
      <c r="M31" s="369" t="s">
        <v>117</v>
      </c>
      <c r="N31" s="369"/>
      <c r="O31" s="369"/>
      <c r="P31" s="9" t="s">
        <v>98</v>
      </c>
    </row>
    <row r="32" spans="1:16" x14ac:dyDescent="0.3">
      <c r="C32" s="47" t="s">
        <v>259</v>
      </c>
      <c r="D32" s="47"/>
      <c r="E32" s="47"/>
      <c r="F32" s="14"/>
      <c r="G32" s="14"/>
      <c r="L32" s="37">
        <v>28</v>
      </c>
      <c r="M32" s="368" t="s">
        <v>118</v>
      </c>
      <c r="N32" s="368"/>
      <c r="O32" s="368"/>
      <c r="P32" s="9" t="s">
        <v>98</v>
      </c>
    </row>
    <row r="33" spans="1:18" x14ac:dyDescent="0.3">
      <c r="C33" s="37" t="s">
        <v>250</v>
      </c>
      <c r="D33" s="366" t="s">
        <v>251</v>
      </c>
      <c r="E33" s="366"/>
      <c r="F33" s="358" t="s">
        <v>252</v>
      </c>
      <c r="G33" s="360"/>
      <c r="L33" s="37">
        <v>29</v>
      </c>
      <c r="M33" s="369" t="s">
        <v>119</v>
      </c>
      <c r="N33" s="369"/>
      <c r="O33" s="369"/>
      <c r="P33" s="9" t="s">
        <v>98</v>
      </c>
    </row>
    <row r="34" spans="1:18" x14ac:dyDescent="0.3">
      <c r="A34" s="1" t="s">
        <v>253</v>
      </c>
      <c r="B34" s="45"/>
      <c r="C34" s="37">
        <v>6</v>
      </c>
      <c r="D34" s="37">
        <v>7</v>
      </c>
      <c r="E34" s="37">
        <v>8</v>
      </c>
      <c r="F34" s="37">
        <v>9</v>
      </c>
      <c r="G34" s="37">
        <v>10</v>
      </c>
      <c r="L34" s="37">
        <v>30</v>
      </c>
      <c r="M34" s="368" t="s">
        <v>120</v>
      </c>
      <c r="N34" s="368"/>
      <c r="O34" s="368"/>
      <c r="P34" s="9" t="s">
        <v>98</v>
      </c>
    </row>
    <row r="35" spans="1:18" x14ac:dyDescent="0.3">
      <c r="A35" s="1" t="s">
        <v>254</v>
      </c>
      <c r="B35" s="45"/>
      <c r="C35" s="37">
        <v>7</v>
      </c>
      <c r="D35" s="37">
        <v>8</v>
      </c>
      <c r="E35" s="37">
        <v>9</v>
      </c>
      <c r="F35" s="37">
        <v>10</v>
      </c>
      <c r="G35" s="37">
        <v>6</v>
      </c>
    </row>
    <row r="36" spans="1:18" x14ac:dyDescent="0.3">
      <c r="A36" s="1" t="s">
        <v>255</v>
      </c>
      <c r="B36" s="45"/>
      <c r="C36" s="37">
        <v>8</v>
      </c>
      <c r="D36" s="37">
        <v>9</v>
      </c>
      <c r="E36" s="37">
        <v>10</v>
      </c>
      <c r="F36" s="37">
        <v>11</v>
      </c>
      <c r="G36" s="37">
        <v>7</v>
      </c>
    </row>
    <row r="37" spans="1:18" x14ac:dyDescent="0.3">
      <c r="A37" s="1" t="s">
        <v>256</v>
      </c>
      <c r="B37" s="45"/>
      <c r="C37" s="37">
        <v>9</v>
      </c>
      <c r="D37" s="37">
        <v>10</v>
      </c>
      <c r="E37" s="37">
        <v>6</v>
      </c>
      <c r="F37" s="46">
        <v>7</v>
      </c>
      <c r="G37" s="46">
        <v>8</v>
      </c>
      <c r="M37" s="35"/>
      <c r="N37" s="41" t="s">
        <v>258</v>
      </c>
      <c r="O37" s="44"/>
      <c r="P37" s="44"/>
      <c r="Q37" s="43"/>
      <c r="R37" s="14"/>
    </row>
    <row r="38" spans="1:18" x14ac:dyDescent="0.3">
      <c r="A38" s="1" t="s">
        <v>257</v>
      </c>
      <c r="B38" s="45"/>
      <c r="C38" s="37">
        <v>10</v>
      </c>
      <c r="D38" s="37">
        <v>6</v>
      </c>
      <c r="E38" s="37">
        <v>7</v>
      </c>
      <c r="F38" s="46">
        <v>8</v>
      </c>
      <c r="G38" s="46">
        <v>9</v>
      </c>
      <c r="N38" s="67" t="s">
        <v>306</v>
      </c>
      <c r="O38" s="351" t="s">
        <v>307</v>
      </c>
      <c r="P38" s="353"/>
      <c r="Q38" s="351" t="s">
        <v>308</v>
      </c>
      <c r="R38" s="353"/>
    </row>
    <row r="39" spans="1:18" x14ac:dyDescent="0.3">
      <c r="C39" s="1" t="s">
        <v>260</v>
      </c>
      <c r="D39" s="1"/>
      <c r="E39" s="1"/>
      <c r="L39" s="1" t="s">
        <v>253</v>
      </c>
      <c r="M39" s="45" t="s">
        <v>310</v>
      </c>
      <c r="N39" s="37" t="s">
        <v>72</v>
      </c>
      <c r="O39" s="37" t="s">
        <v>73</v>
      </c>
      <c r="P39" s="37" t="s">
        <v>304</v>
      </c>
      <c r="Q39" s="37" t="s">
        <v>305</v>
      </c>
      <c r="R39" s="37" t="s">
        <v>101</v>
      </c>
    </row>
    <row r="40" spans="1:18" x14ac:dyDescent="0.3">
      <c r="C40" s="37" t="s">
        <v>250</v>
      </c>
      <c r="D40" s="366" t="s">
        <v>251</v>
      </c>
      <c r="E40" s="366"/>
      <c r="F40" s="358" t="s">
        <v>252</v>
      </c>
      <c r="G40" s="360"/>
      <c r="L40" s="1" t="s">
        <v>254</v>
      </c>
      <c r="M40" s="45" t="s">
        <v>311</v>
      </c>
      <c r="N40" s="69" t="s">
        <v>73</v>
      </c>
      <c r="O40" s="69" t="s">
        <v>304</v>
      </c>
      <c r="P40" s="69" t="s">
        <v>305</v>
      </c>
      <c r="Q40" s="69" t="s">
        <v>101</v>
      </c>
      <c r="R40" s="69" t="s">
        <v>72</v>
      </c>
    </row>
    <row r="41" spans="1:18" x14ac:dyDescent="0.3">
      <c r="A41" s="1" t="s">
        <v>253</v>
      </c>
      <c r="B41" s="45"/>
      <c r="C41" s="37">
        <v>11</v>
      </c>
      <c r="D41" s="37">
        <v>12</v>
      </c>
      <c r="E41" s="37">
        <v>13</v>
      </c>
      <c r="F41" s="37">
        <v>14</v>
      </c>
      <c r="G41" s="37">
        <v>15</v>
      </c>
      <c r="L41" s="1" t="s">
        <v>255</v>
      </c>
      <c r="M41" s="45" t="s">
        <v>312</v>
      </c>
      <c r="N41" s="69" t="s">
        <v>304</v>
      </c>
      <c r="O41" s="69" t="s">
        <v>305</v>
      </c>
      <c r="P41" s="69" t="s">
        <v>101</v>
      </c>
      <c r="Q41" s="69" t="s">
        <v>72</v>
      </c>
      <c r="R41" s="69" t="s">
        <v>73</v>
      </c>
    </row>
    <row r="42" spans="1:18" x14ac:dyDescent="0.3">
      <c r="A42" s="1" t="s">
        <v>254</v>
      </c>
      <c r="B42" s="45"/>
      <c r="C42" s="37">
        <v>12</v>
      </c>
      <c r="D42" s="37">
        <v>13</v>
      </c>
      <c r="E42" s="37">
        <v>14</v>
      </c>
      <c r="F42" s="37">
        <v>15</v>
      </c>
      <c r="G42" s="37">
        <v>11</v>
      </c>
      <c r="L42" s="1" t="s">
        <v>256</v>
      </c>
      <c r="M42" s="45" t="s">
        <v>313</v>
      </c>
      <c r="N42" s="69" t="s">
        <v>305</v>
      </c>
      <c r="O42" s="69" t="s">
        <v>101</v>
      </c>
      <c r="P42" s="69" t="s">
        <v>72</v>
      </c>
      <c r="Q42" s="69" t="s">
        <v>73</v>
      </c>
      <c r="R42" s="69" t="s">
        <v>304</v>
      </c>
    </row>
    <row r="43" spans="1:18" x14ac:dyDescent="0.3">
      <c r="A43" s="1" t="s">
        <v>255</v>
      </c>
      <c r="B43" s="45"/>
      <c r="C43" s="37">
        <v>13</v>
      </c>
      <c r="D43" s="37">
        <v>14</v>
      </c>
      <c r="E43" s="37">
        <v>15</v>
      </c>
      <c r="F43" s="37">
        <v>11</v>
      </c>
      <c r="G43" s="37">
        <v>12</v>
      </c>
      <c r="L43" s="1" t="s">
        <v>257</v>
      </c>
      <c r="M43" s="45" t="s">
        <v>314</v>
      </c>
      <c r="N43" s="69" t="s">
        <v>101</v>
      </c>
      <c r="O43" s="69" t="s">
        <v>72</v>
      </c>
      <c r="P43" s="69" t="s">
        <v>73</v>
      </c>
      <c r="Q43" s="69" t="s">
        <v>304</v>
      </c>
      <c r="R43" s="69" t="s">
        <v>305</v>
      </c>
    </row>
    <row r="44" spans="1:18" x14ac:dyDescent="0.3">
      <c r="A44" s="1" t="s">
        <v>256</v>
      </c>
      <c r="B44" s="45"/>
      <c r="C44" s="37">
        <v>14</v>
      </c>
      <c r="D44" s="37">
        <v>15</v>
      </c>
      <c r="E44" s="37">
        <v>11</v>
      </c>
      <c r="F44" s="46">
        <v>12</v>
      </c>
      <c r="G44" s="46">
        <v>13</v>
      </c>
      <c r="N44" s="76" t="s">
        <v>259</v>
      </c>
      <c r="O44" s="47"/>
      <c r="P44" s="47"/>
      <c r="Q44" s="14"/>
      <c r="R44" s="14"/>
    </row>
    <row r="45" spans="1:18" x14ac:dyDescent="0.3">
      <c r="A45" s="1" t="s">
        <v>257</v>
      </c>
      <c r="B45" s="45"/>
      <c r="C45" s="37">
        <v>15</v>
      </c>
      <c r="D45" s="37">
        <v>11</v>
      </c>
      <c r="E45" s="37">
        <v>12</v>
      </c>
      <c r="F45" s="46">
        <v>13</v>
      </c>
      <c r="G45" s="46">
        <v>14</v>
      </c>
      <c r="N45" s="67" t="s">
        <v>306</v>
      </c>
      <c r="O45" s="351" t="s">
        <v>307</v>
      </c>
      <c r="P45" s="353"/>
      <c r="Q45" s="351" t="s">
        <v>308</v>
      </c>
      <c r="R45" s="353"/>
    </row>
    <row r="46" spans="1:18" x14ac:dyDescent="0.3">
      <c r="C46" s="1" t="s">
        <v>261</v>
      </c>
      <c r="D46" s="1"/>
      <c r="E46" s="1"/>
      <c r="L46" s="1" t="s">
        <v>253</v>
      </c>
      <c r="M46" s="45"/>
      <c r="N46" s="69" t="s">
        <v>102</v>
      </c>
      <c r="O46" s="69" t="s">
        <v>103</v>
      </c>
      <c r="P46" s="69" t="s">
        <v>104</v>
      </c>
      <c r="Q46" s="69" t="s">
        <v>105</v>
      </c>
      <c r="R46" s="69" t="s">
        <v>106</v>
      </c>
    </row>
    <row r="47" spans="1:18" x14ac:dyDescent="0.3">
      <c r="C47" s="37" t="s">
        <v>250</v>
      </c>
      <c r="D47" s="366" t="s">
        <v>251</v>
      </c>
      <c r="E47" s="366"/>
      <c r="F47" s="358" t="s">
        <v>252</v>
      </c>
      <c r="G47" s="360"/>
      <c r="L47" s="1" t="s">
        <v>254</v>
      </c>
      <c r="M47" s="45"/>
      <c r="N47" s="69" t="s">
        <v>103</v>
      </c>
      <c r="O47" s="69" t="s">
        <v>104</v>
      </c>
      <c r="P47" s="69" t="s">
        <v>105</v>
      </c>
      <c r="Q47" s="69" t="s">
        <v>106</v>
      </c>
      <c r="R47" s="69" t="s">
        <v>102</v>
      </c>
    </row>
    <row r="48" spans="1:18" x14ac:dyDescent="0.3">
      <c r="A48" s="1" t="s">
        <v>253</v>
      </c>
      <c r="B48" s="45"/>
      <c r="C48" s="37">
        <v>16</v>
      </c>
      <c r="D48" s="37">
        <v>17</v>
      </c>
      <c r="E48" s="37">
        <v>18</v>
      </c>
      <c r="F48" s="37">
        <v>19</v>
      </c>
      <c r="G48" s="37"/>
      <c r="L48" s="1" t="s">
        <v>255</v>
      </c>
      <c r="M48" s="45"/>
      <c r="N48" s="69" t="s">
        <v>104</v>
      </c>
      <c r="O48" s="69" t="s">
        <v>105</v>
      </c>
      <c r="P48" s="69" t="s">
        <v>106</v>
      </c>
      <c r="Q48" s="69" t="s">
        <v>102</v>
      </c>
      <c r="R48" s="69" t="s">
        <v>103</v>
      </c>
    </row>
    <row r="49" spans="1:18" x14ac:dyDescent="0.3">
      <c r="A49" s="1" t="s">
        <v>254</v>
      </c>
      <c r="B49" s="45"/>
      <c r="C49" s="37">
        <v>17</v>
      </c>
      <c r="D49" s="37">
        <v>18</v>
      </c>
      <c r="E49" s="37">
        <v>19</v>
      </c>
      <c r="F49" s="37">
        <v>16</v>
      </c>
      <c r="G49" s="37"/>
      <c r="L49" s="1" t="s">
        <v>256</v>
      </c>
      <c r="M49" s="45"/>
      <c r="N49" s="69" t="s">
        <v>105</v>
      </c>
      <c r="O49" s="69" t="s">
        <v>106</v>
      </c>
      <c r="P49" s="69" t="s">
        <v>102</v>
      </c>
      <c r="Q49" s="69" t="s">
        <v>103</v>
      </c>
      <c r="R49" s="69" t="s">
        <v>104</v>
      </c>
    </row>
    <row r="50" spans="1:18" x14ac:dyDescent="0.3">
      <c r="A50" s="1" t="s">
        <v>255</v>
      </c>
      <c r="B50" s="45"/>
      <c r="C50" s="37">
        <v>18</v>
      </c>
      <c r="D50" s="37">
        <v>19</v>
      </c>
      <c r="E50" s="37">
        <v>16</v>
      </c>
      <c r="F50" s="37">
        <v>17</v>
      </c>
      <c r="G50" s="37"/>
      <c r="L50" s="1" t="s">
        <v>257</v>
      </c>
      <c r="M50" s="45"/>
      <c r="N50" s="69" t="s">
        <v>106</v>
      </c>
      <c r="O50" s="69" t="s">
        <v>102</v>
      </c>
      <c r="P50" s="69" t="s">
        <v>103</v>
      </c>
      <c r="Q50" s="69" t="s">
        <v>104</v>
      </c>
      <c r="R50" s="69" t="s">
        <v>105</v>
      </c>
    </row>
    <row r="51" spans="1:18" x14ac:dyDescent="0.3">
      <c r="A51" s="1" t="s">
        <v>256</v>
      </c>
      <c r="B51" s="45"/>
      <c r="C51" s="37">
        <v>19</v>
      </c>
      <c r="D51" s="37">
        <v>16</v>
      </c>
      <c r="E51" s="37">
        <v>17</v>
      </c>
      <c r="F51" s="46">
        <v>12</v>
      </c>
      <c r="G51" s="46"/>
      <c r="N51" s="77" t="s">
        <v>260</v>
      </c>
      <c r="O51" s="1"/>
      <c r="P51" s="1"/>
    </row>
    <row r="52" spans="1:18" x14ac:dyDescent="0.3">
      <c r="A52" s="1" t="s">
        <v>257</v>
      </c>
      <c r="B52" s="45"/>
      <c r="C52" s="37"/>
      <c r="D52" s="37"/>
      <c r="E52" s="37"/>
      <c r="F52" s="46"/>
      <c r="G52" s="46"/>
      <c r="N52" s="67" t="s">
        <v>306</v>
      </c>
      <c r="O52" s="351" t="s">
        <v>307</v>
      </c>
      <c r="P52" s="353"/>
      <c r="Q52" s="351" t="s">
        <v>308</v>
      </c>
      <c r="R52" s="353"/>
    </row>
    <row r="53" spans="1:18" x14ac:dyDescent="0.3">
      <c r="C53" s="1"/>
      <c r="D53" s="1"/>
      <c r="E53" s="1"/>
      <c r="L53" s="1" t="s">
        <v>253</v>
      </c>
      <c r="M53" s="45"/>
      <c r="N53" s="69" t="s">
        <v>107</v>
      </c>
      <c r="O53" s="69" t="s">
        <v>108</v>
      </c>
      <c r="P53" s="69" t="s">
        <v>126</v>
      </c>
      <c r="Q53" s="69" t="s">
        <v>109</v>
      </c>
      <c r="R53" s="69" t="s">
        <v>309</v>
      </c>
    </row>
    <row r="54" spans="1:18" x14ac:dyDescent="0.3">
      <c r="C54" s="1"/>
      <c r="D54" s="1"/>
      <c r="E54" s="1"/>
      <c r="L54" s="1" t="s">
        <v>254</v>
      </c>
      <c r="M54" s="45"/>
      <c r="N54" s="69" t="s">
        <v>108</v>
      </c>
      <c r="O54" s="69" t="s">
        <v>126</v>
      </c>
      <c r="P54" s="69" t="s">
        <v>109</v>
      </c>
      <c r="Q54" s="69" t="s">
        <v>309</v>
      </c>
      <c r="R54" s="69" t="s">
        <v>107</v>
      </c>
    </row>
    <row r="55" spans="1:18" x14ac:dyDescent="0.3">
      <c r="C55" s="1"/>
      <c r="D55" s="1"/>
      <c r="E55" s="1"/>
      <c r="L55" s="1" t="s">
        <v>255</v>
      </c>
      <c r="M55" s="45"/>
      <c r="N55" s="37" t="s">
        <v>126</v>
      </c>
      <c r="O55" s="69" t="s">
        <v>109</v>
      </c>
      <c r="P55" s="69" t="s">
        <v>309</v>
      </c>
      <c r="Q55" s="69" t="s">
        <v>107</v>
      </c>
      <c r="R55" s="69" t="s">
        <v>108</v>
      </c>
    </row>
    <row r="56" spans="1:18" x14ac:dyDescent="0.3">
      <c r="A56" t="s">
        <v>298</v>
      </c>
      <c r="C56" s="1"/>
      <c r="D56" s="1"/>
      <c r="E56" s="1"/>
      <c r="L56" s="1" t="s">
        <v>256</v>
      </c>
      <c r="M56" s="45"/>
      <c r="N56" s="37" t="s">
        <v>109</v>
      </c>
      <c r="O56" s="69" t="s">
        <v>309</v>
      </c>
      <c r="P56" s="69" t="s">
        <v>107</v>
      </c>
      <c r="Q56" s="69" t="s">
        <v>108</v>
      </c>
      <c r="R56" s="69" t="s">
        <v>126</v>
      </c>
    </row>
    <row r="57" spans="1:18" x14ac:dyDescent="0.3">
      <c r="A57" s="1"/>
      <c r="B57" s="1" t="s">
        <v>253</v>
      </c>
      <c r="C57" s="1"/>
      <c r="D57" s="1" t="s">
        <v>254</v>
      </c>
      <c r="E57" s="1"/>
      <c r="F57" s="1" t="s">
        <v>255</v>
      </c>
      <c r="L57" s="1" t="s">
        <v>257</v>
      </c>
      <c r="M57" s="45"/>
      <c r="N57" s="37" t="s">
        <v>309</v>
      </c>
      <c r="O57" s="69" t="s">
        <v>107</v>
      </c>
      <c r="P57" s="69" t="s">
        <v>108</v>
      </c>
      <c r="Q57" s="69" t="s">
        <v>126</v>
      </c>
      <c r="R57" s="69" t="s">
        <v>109</v>
      </c>
    </row>
    <row r="58" spans="1:18" x14ac:dyDescent="0.3">
      <c r="A58" s="72" t="s">
        <v>272</v>
      </c>
      <c r="B58" s="1">
        <v>25</v>
      </c>
      <c r="C58" s="72" t="s">
        <v>272</v>
      </c>
      <c r="D58" s="74">
        <v>25</v>
      </c>
      <c r="E58" s="73" t="s">
        <v>275</v>
      </c>
      <c r="F58" s="1">
        <v>37</v>
      </c>
      <c r="I58">
        <v>25</v>
      </c>
      <c r="J58">
        <v>15</v>
      </c>
      <c r="K58">
        <f>I58-J58</f>
        <v>10</v>
      </c>
      <c r="N58" s="77" t="s">
        <v>261</v>
      </c>
      <c r="O58" s="1"/>
      <c r="P58" s="1"/>
    </row>
    <row r="59" spans="1:18" x14ac:dyDescent="0.3">
      <c r="A59" s="73" t="s">
        <v>273</v>
      </c>
      <c r="B59" s="1">
        <v>27</v>
      </c>
      <c r="C59" s="73" t="s">
        <v>273</v>
      </c>
      <c r="D59" s="74">
        <v>27</v>
      </c>
      <c r="E59" s="73" t="s">
        <v>279</v>
      </c>
      <c r="F59" s="1">
        <v>27</v>
      </c>
      <c r="I59">
        <v>27</v>
      </c>
      <c r="J59">
        <v>15</v>
      </c>
      <c r="K59">
        <f t="shared" ref="K59:K61" si="0">I59-J59</f>
        <v>12</v>
      </c>
      <c r="N59" s="67" t="s">
        <v>306</v>
      </c>
      <c r="O59" s="351" t="s">
        <v>307</v>
      </c>
      <c r="P59" s="353"/>
      <c r="Q59" s="351" t="s">
        <v>308</v>
      </c>
      <c r="R59" s="353"/>
    </row>
    <row r="60" spans="1:18" x14ac:dyDescent="0.3">
      <c r="A60" s="73" t="s">
        <v>274</v>
      </c>
      <c r="B60" s="1">
        <v>27</v>
      </c>
      <c r="C60" s="73" t="s">
        <v>274</v>
      </c>
      <c r="D60" s="74">
        <v>27</v>
      </c>
      <c r="E60" s="73" t="s">
        <v>299</v>
      </c>
      <c r="F60" s="1">
        <v>39</v>
      </c>
      <c r="I60">
        <v>27</v>
      </c>
      <c r="J60">
        <v>15</v>
      </c>
      <c r="K60">
        <f t="shared" si="0"/>
        <v>12</v>
      </c>
      <c r="L60" s="1" t="s">
        <v>253</v>
      </c>
      <c r="M60" s="45"/>
      <c r="N60" s="37" t="s">
        <v>111</v>
      </c>
      <c r="O60" s="69" t="s">
        <v>112</v>
      </c>
      <c r="P60" s="69" t="s">
        <v>113</v>
      </c>
      <c r="Q60" s="69" t="s">
        <v>114</v>
      </c>
      <c r="R60" s="69" t="s">
        <v>115</v>
      </c>
    </row>
    <row r="61" spans="1:18" x14ac:dyDescent="0.3">
      <c r="A61" s="72" t="s">
        <v>277</v>
      </c>
      <c r="B61" s="1">
        <v>54</v>
      </c>
      <c r="C61" s="72" t="s">
        <v>278</v>
      </c>
      <c r="D61" s="75">
        <v>27</v>
      </c>
      <c r="E61" s="73" t="s">
        <v>277</v>
      </c>
      <c r="F61" s="73">
        <v>54</v>
      </c>
      <c r="G61" s="1"/>
      <c r="I61">
        <v>54</v>
      </c>
      <c r="J61">
        <v>15</v>
      </c>
      <c r="K61">
        <f t="shared" si="0"/>
        <v>39</v>
      </c>
      <c r="L61" s="1" t="s">
        <v>254</v>
      </c>
      <c r="M61" s="45"/>
      <c r="N61" s="69" t="s">
        <v>112</v>
      </c>
      <c r="O61" s="69" t="s">
        <v>113</v>
      </c>
      <c r="P61" s="69" t="s">
        <v>114</v>
      </c>
      <c r="Q61" s="69" t="s">
        <v>115</v>
      </c>
      <c r="R61" s="69" t="s">
        <v>111</v>
      </c>
    </row>
    <row r="62" spans="1:18" x14ac:dyDescent="0.3">
      <c r="A62" s="72"/>
      <c r="B62" s="1">
        <f>SUM(B58:B61)</f>
        <v>133</v>
      </c>
      <c r="C62" s="72" t="s">
        <v>279</v>
      </c>
      <c r="D62" s="75">
        <v>27</v>
      </c>
      <c r="E62" s="1"/>
      <c r="F62" s="73">
        <f>SUM(F58:F61)</f>
        <v>157</v>
      </c>
      <c r="G62" s="1"/>
      <c r="L62" s="1" t="s">
        <v>255</v>
      </c>
      <c r="M62" s="45"/>
      <c r="N62" s="69" t="s">
        <v>113</v>
      </c>
      <c r="O62" s="69" t="s">
        <v>114</v>
      </c>
      <c r="P62" s="69" t="s">
        <v>115</v>
      </c>
      <c r="Q62" s="69" t="s">
        <v>111</v>
      </c>
      <c r="R62" s="69" t="s">
        <v>112</v>
      </c>
    </row>
    <row r="63" spans="1:18" x14ac:dyDescent="0.3">
      <c r="A63" s="72"/>
      <c r="B63" s="1">
        <v>720</v>
      </c>
      <c r="C63" s="73" t="s">
        <v>276</v>
      </c>
      <c r="D63" s="75">
        <v>25</v>
      </c>
      <c r="E63" s="1"/>
      <c r="F63" s="73">
        <v>720</v>
      </c>
      <c r="G63" s="1"/>
      <c r="L63" s="1" t="s">
        <v>256</v>
      </c>
      <c r="M63" s="45"/>
      <c r="N63" s="69" t="s">
        <v>114</v>
      </c>
      <c r="O63" s="69" t="s">
        <v>115</v>
      </c>
      <c r="P63" s="69" t="s">
        <v>111</v>
      </c>
      <c r="Q63" s="69" t="s">
        <v>112</v>
      </c>
      <c r="R63" s="69" t="s">
        <v>113</v>
      </c>
    </row>
    <row r="64" spans="1:18" x14ac:dyDescent="0.3">
      <c r="A64" s="73"/>
      <c r="B64" s="1">
        <f>B63/B62</f>
        <v>5.4135338345864659</v>
      </c>
      <c r="C64" s="73"/>
      <c r="D64" s="75">
        <f>SUM(D58:D63)</f>
        <v>158</v>
      </c>
      <c r="E64" s="1"/>
      <c r="F64" s="75">
        <f>F63/F62</f>
        <v>4.5859872611464967</v>
      </c>
      <c r="G64" s="1"/>
      <c r="L64" s="1" t="s">
        <v>257</v>
      </c>
      <c r="M64" s="45"/>
      <c r="N64" s="37" t="s">
        <v>115</v>
      </c>
      <c r="O64" s="69" t="s">
        <v>111</v>
      </c>
      <c r="P64" s="69" t="s">
        <v>112</v>
      </c>
      <c r="Q64" s="69" t="s">
        <v>113</v>
      </c>
      <c r="R64" s="69" t="s">
        <v>114</v>
      </c>
    </row>
    <row r="65" spans="1:18" x14ac:dyDescent="0.3">
      <c r="A65" s="72"/>
      <c r="C65" s="73"/>
      <c r="D65" s="75">
        <v>720</v>
      </c>
      <c r="E65" s="1"/>
      <c r="F65" s="73"/>
      <c r="G65" s="1"/>
      <c r="N65" s="77" t="s">
        <v>262</v>
      </c>
      <c r="O65" s="1"/>
      <c r="P65" s="1"/>
    </row>
    <row r="66" spans="1:18" x14ac:dyDescent="0.3">
      <c r="A66" s="1"/>
      <c r="C66" s="73"/>
      <c r="D66" s="74">
        <f>D65/D64</f>
        <v>4.556962025316456</v>
      </c>
      <c r="E66" s="1"/>
      <c r="F66" s="73"/>
      <c r="G66" s="1"/>
      <c r="N66" s="67" t="s">
        <v>306</v>
      </c>
      <c r="O66" s="351" t="s">
        <v>307</v>
      </c>
      <c r="P66" s="353"/>
      <c r="Q66" s="351" t="s">
        <v>308</v>
      </c>
      <c r="R66" s="353"/>
    </row>
    <row r="67" spans="1:18" x14ac:dyDescent="0.3">
      <c r="A67" s="1" t="s">
        <v>300</v>
      </c>
      <c r="C67" s="73"/>
      <c r="D67" s="74"/>
      <c r="E67" s="1"/>
      <c r="F67" s="1"/>
      <c r="G67" s="1"/>
      <c r="L67" s="1" t="s">
        <v>253</v>
      </c>
      <c r="M67" s="45"/>
      <c r="N67" s="37">
        <v>21</v>
      </c>
      <c r="O67" s="37">
        <v>22</v>
      </c>
      <c r="P67" s="37">
        <v>23</v>
      </c>
      <c r="Q67" s="37">
        <v>24</v>
      </c>
      <c r="R67" s="37">
        <v>25</v>
      </c>
    </row>
    <row r="68" spans="1:18" x14ac:dyDescent="0.3">
      <c r="A68" s="1"/>
      <c r="B68" s="1" t="s">
        <v>253</v>
      </c>
      <c r="C68" s="1"/>
      <c r="D68" s="74" t="s">
        <v>254</v>
      </c>
      <c r="E68" s="1"/>
      <c r="F68" s="1" t="s">
        <v>255</v>
      </c>
      <c r="G68" s="1"/>
      <c r="L68" s="1" t="s">
        <v>254</v>
      </c>
      <c r="M68" s="45"/>
      <c r="N68" s="37">
        <v>22</v>
      </c>
      <c r="O68" s="37">
        <v>23</v>
      </c>
      <c r="P68" s="37">
        <v>24</v>
      </c>
      <c r="Q68" s="37">
        <v>25</v>
      </c>
      <c r="R68" s="37">
        <v>21</v>
      </c>
    </row>
    <row r="69" spans="1:18" x14ac:dyDescent="0.3">
      <c r="A69" s="72" t="s">
        <v>280</v>
      </c>
      <c r="B69" s="1">
        <v>22</v>
      </c>
      <c r="C69" s="72" t="s">
        <v>280</v>
      </c>
      <c r="D69" s="1">
        <v>22</v>
      </c>
      <c r="E69" s="73" t="s">
        <v>287</v>
      </c>
      <c r="F69" s="1">
        <v>34</v>
      </c>
      <c r="G69" s="1"/>
      <c r="L69" s="1" t="s">
        <v>255</v>
      </c>
      <c r="M69" s="45"/>
      <c r="N69" s="37">
        <v>23</v>
      </c>
      <c r="O69" s="37">
        <v>24</v>
      </c>
      <c r="P69" s="37">
        <v>25</v>
      </c>
      <c r="Q69" s="37">
        <v>21</v>
      </c>
      <c r="R69" s="37">
        <v>22</v>
      </c>
    </row>
    <row r="70" spans="1:18" x14ac:dyDescent="0.3">
      <c r="A70" s="72" t="s">
        <v>281</v>
      </c>
      <c r="B70" s="1">
        <v>27</v>
      </c>
      <c r="C70" s="72" t="s">
        <v>281</v>
      </c>
      <c r="D70" s="1">
        <v>27</v>
      </c>
      <c r="E70" s="73" t="s">
        <v>285</v>
      </c>
      <c r="F70" s="1">
        <v>27</v>
      </c>
      <c r="L70" s="1" t="s">
        <v>256</v>
      </c>
      <c r="M70" s="45"/>
      <c r="N70" s="37">
        <v>24</v>
      </c>
      <c r="O70" s="37">
        <v>25</v>
      </c>
      <c r="P70" s="37">
        <v>21</v>
      </c>
      <c r="Q70" s="46">
        <v>22</v>
      </c>
      <c r="R70" s="46">
        <v>23</v>
      </c>
    </row>
    <row r="71" spans="1:18" x14ac:dyDescent="0.3">
      <c r="A71" s="72" t="s">
        <v>282</v>
      </c>
      <c r="B71" s="1">
        <v>25</v>
      </c>
      <c r="C71" s="72" t="s">
        <v>282</v>
      </c>
      <c r="D71" s="1">
        <v>25</v>
      </c>
      <c r="E71" s="73" t="s">
        <v>288</v>
      </c>
      <c r="F71" s="1">
        <v>37</v>
      </c>
      <c r="L71" s="1" t="s">
        <v>257</v>
      </c>
      <c r="M71" s="45"/>
      <c r="N71" s="37">
        <v>25</v>
      </c>
      <c r="O71" s="37">
        <v>21</v>
      </c>
      <c r="P71" s="37">
        <v>22</v>
      </c>
      <c r="Q71" s="46">
        <v>23</v>
      </c>
      <c r="R71" s="46">
        <v>24</v>
      </c>
    </row>
    <row r="72" spans="1:18" x14ac:dyDescent="0.3">
      <c r="A72" s="73" t="s">
        <v>284</v>
      </c>
      <c r="B72" s="1">
        <v>44</v>
      </c>
      <c r="C72" s="73" t="s">
        <v>283</v>
      </c>
      <c r="D72" s="1">
        <v>25</v>
      </c>
      <c r="E72" s="73" t="s">
        <v>284</v>
      </c>
      <c r="F72" s="1">
        <v>44</v>
      </c>
      <c r="N72" s="77" t="s">
        <v>263</v>
      </c>
      <c r="O72" s="1"/>
      <c r="P72" s="1"/>
    </row>
    <row r="73" spans="1:18" x14ac:dyDescent="0.3">
      <c r="A73" s="1"/>
      <c r="B73" s="1">
        <f>SUM(B69:B72)</f>
        <v>118</v>
      </c>
      <c r="C73" s="73" t="s">
        <v>285</v>
      </c>
      <c r="D73" s="1">
        <v>27</v>
      </c>
      <c r="E73" s="1"/>
      <c r="F73" s="1">
        <f>SUM(F69:F72)</f>
        <v>142</v>
      </c>
      <c r="N73" s="67" t="s">
        <v>306</v>
      </c>
      <c r="O73" s="351" t="s">
        <v>307</v>
      </c>
      <c r="P73" s="353"/>
      <c r="Q73" s="351" t="s">
        <v>308</v>
      </c>
      <c r="R73" s="353"/>
    </row>
    <row r="74" spans="1:18" x14ac:dyDescent="0.3">
      <c r="A74" s="1"/>
      <c r="B74" s="1">
        <v>720</v>
      </c>
      <c r="C74" s="73" t="s">
        <v>286</v>
      </c>
      <c r="D74" s="1">
        <v>22</v>
      </c>
      <c r="E74" s="1"/>
      <c r="F74" s="1">
        <v>720</v>
      </c>
      <c r="L74" s="1" t="s">
        <v>253</v>
      </c>
      <c r="M74" s="45"/>
      <c r="N74" s="37">
        <v>26</v>
      </c>
      <c r="O74" s="37">
        <v>27</v>
      </c>
      <c r="P74" s="37">
        <v>28</v>
      </c>
      <c r="Q74" s="37">
        <v>29</v>
      </c>
      <c r="R74" s="37">
        <v>30</v>
      </c>
    </row>
    <row r="75" spans="1:18" x14ac:dyDescent="0.3">
      <c r="A75" s="1"/>
      <c r="B75" s="1">
        <f>B74/B73</f>
        <v>6.101694915254237</v>
      </c>
      <c r="C75" s="1"/>
      <c r="D75" s="1">
        <f>SUM(D69:D74)</f>
        <v>148</v>
      </c>
      <c r="E75" s="1"/>
      <c r="F75" s="1">
        <f>F74/F73</f>
        <v>5.070422535211268</v>
      </c>
      <c r="G75" s="1"/>
      <c r="L75" s="1" t="s">
        <v>254</v>
      </c>
      <c r="M75" s="45"/>
      <c r="N75" s="37">
        <v>27</v>
      </c>
      <c r="O75" s="37">
        <v>28</v>
      </c>
      <c r="P75" s="37">
        <v>29</v>
      </c>
      <c r="Q75" s="37">
        <v>30</v>
      </c>
      <c r="R75" s="37">
        <v>26</v>
      </c>
    </row>
    <row r="76" spans="1:18" x14ac:dyDescent="0.3">
      <c r="A76" s="1"/>
      <c r="C76" s="1"/>
      <c r="D76" s="1">
        <v>720</v>
      </c>
      <c r="E76" s="1"/>
      <c r="F76" s="1"/>
      <c r="L76" s="1" t="s">
        <v>255</v>
      </c>
      <c r="M76" s="45"/>
      <c r="N76" s="37">
        <v>28</v>
      </c>
      <c r="O76" s="37">
        <v>29</v>
      </c>
      <c r="P76" s="37">
        <v>30</v>
      </c>
      <c r="Q76" s="37">
        <v>26</v>
      </c>
      <c r="R76" s="37">
        <v>27</v>
      </c>
    </row>
    <row r="77" spans="1:18" x14ac:dyDescent="0.3">
      <c r="A77" s="1"/>
      <c r="C77" s="1"/>
      <c r="D77" s="1">
        <f>D76/D75</f>
        <v>4.8648648648648649</v>
      </c>
      <c r="E77" s="1"/>
      <c r="F77" s="1"/>
      <c r="L77" s="1" t="s">
        <v>256</v>
      </c>
      <c r="M77" s="45"/>
      <c r="N77" s="37">
        <v>29</v>
      </c>
      <c r="O77" s="37">
        <v>30</v>
      </c>
      <c r="P77" s="37">
        <v>26</v>
      </c>
      <c r="Q77" s="46">
        <v>27</v>
      </c>
      <c r="R77" s="46">
        <v>28</v>
      </c>
    </row>
    <row r="78" spans="1:18" x14ac:dyDescent="0.3">
      <c r="A78" s="1"/>
      <c r="C78" s="1"/>
      <c r="D78" s="1"/>
      <c r="E78" s="1"/>
      <c r="F78" s="1"/>
      <c r="L78" s="1" t="s">
        <v>257</v>
      </c>
      <c r="M78" s="45"/>
      <c r="N78" s="37">
        <v>30</v>
      </c>
      <c r="O78" s="37">
        <v>26</v>
      </c>
      <c r="P78" s="37">
        <v>27</v>
      </c>
      <c r="Q78" s="46">
        <v>28</v>
      </c>
      <c r="R78" s="46">
        <v>29</v>
      </c>
    </row>
    <row r="79" spans="1:18" x14ac:dyDescent="0.3">
      <c r="A79" s="1" t="s">
        <v>301</v>
      </c>
      <c r="C79" s="73"/>
      <c r="D79" s="74"/>
      <c r="E79" s="1"/>
      <c r="F79" s="1"/>
    </row>
    <row r="80" spans="1:18" x14ac:dyDescent="0.3">
      <c r="A80" s="1"/>
      <c r="B80" s="1" t="s">
        <v>253</v>
      </c>
      <c r="C80" s="1"/>
      <c r="D80" s="74" t="s">
        <v>254</v>
      </c>
      <c r="E80" s="1"/>
      <c r="F80" s="1" t="s">
        <v>255</v>
      </c>
    </row>
    <row r="81" spans="1:6" x14ac:dyDescent="0.3">
      <c r="A81" s="72" t="s">
        <v>292</v>
      </c>
      <c r="B81" s="1">
        <v>22</v>
      </c>
      <c r="C81" s="72" t="s">
        <v>292</v>
      </c>
      <c r="D81" s="1">
        <v>22</v>
      </c>
      <c r="E81" s="73" t="s">
        <v>297</v>
      </c>
      <c r="F81" s="1">
        <v>29</v>
      </c>
    </row>
    <row r="82" spans="1:6" x14ac:dyDescent="0.3">
      <c r="A82" s="72" t="s">
        <v>293</v>
      </c>
      <c r="B82" s="1">
        <v>22</v>
      </c>
      <c r="C82" s="72" t="s">
        <v>293</v>
      </c>
      <c r="D82" s="1">
        <v>22</v>
      </c>
      <c r="E82" s="73" t="s">
        <v>294</v>
      </c>
      <c r="F82" s="1">
        <v>33</v>
      </c>
    </row>
    <row r="83" spans="1:6" x14ac:dyDescent="0.3">
      <c r="A83" s="72" t="s">
        <v>294</v>
      </c>
      <c r="B83" s="1">
        <v>33</v>
      </c>
      <c r="C83" s="72" t="s">
        <v>294</v>
      </c>
      <c r="D83" s="1">
        <v>33</v>
      </c>
      <c r="E83" s="73" t="s">
        <v>295</v>
      </c>
      <c r="F83" s="1">
        <v>40</v>
      </c>
    </row>
    <row r="84" spans="1:6" x14ac:dyDescent="0.3">
      <c r="A84" s="73" t="s">
        <v>296</v>
      </c>
      <c r="B84" s="1">
        <v>47</v>
      </c>
      <c r="C84" s="73" t="s">
        <v>289</v>
      </c>
      <c r="D84" s="1">
        <v>33</v>
      </c>
      <c r="E84" s="73" t="s">
        <v>291</v>
      </c>
      <c r="F84" s="1">
        <v>22</v>
      </c>
    </row>
    <row r="85" spans="1:6" x14ac:dyDescent="0.3">
      <c r="A85" s="1"/>
      <c r="B85" s="1">
        <f>SUM(B81:B84)</f>
        <v>124</v>
      </c>
      <c r="C85" s="73" t="s">
        <v>290</v>
      </c>
      <c r="D85" s="1">
        <v>22</v>
      </c>
      <c r="E85" s="1"/>
      <c r="F85" s="1">
        <f>SUM(F81:F84)</f>
        <v>124</v>
      </c>
    </row>
    <row r="86" spans="1:6" x14ac:dyDescent="0.3">
      <c r="A86" s="1"/>
      <c r="B86" s="1">
        <v>720</v>
      </c>
      <c r="C86" s="73" t="s">
        <v>291</v>
      </c>
      <c r="D86" s="1">
        <v>22</v>
      </c>
      <c r="E86" s="1"/>
      <c r="F86" s="1">
        <v>720</v>
      </c>
    </row>
    <row r="87" spans="1:6" x14ac:dyDescent="0.3">
      <c r="A87" s="1"/>
      <c r="B87" s="1">
        <f>B86/B85:B85</f>
        <v>5.806451612903226</v>
      </c>
      <c r="C87" s="1"/>
      <c r="D87" s="1">
        <f>SUM(D81:D86)</f>
        <v>154</v>
      </c>
      <c r="E87" s="1"/>
      <c r="F87" s="1">
        <f>F86/F85</f>
        <v>5.806451612903226</v>
      </c>
    </row>
    <row r="88" spans="1:6" x14ac:dyDescent="0.3">
      <c r="A88" s="1"/>
      <c r="C88" s="1"/>
      <c r="D88" s="1">
        <v>720</v>
      </c>
      <c r="E88" s="1"/>
      <c r="F88" s="1"/>
    </row>
    <row r="89" spans="1:6" x14ac:dyDescent="0.3">
      <c r="A89" s="1"/>
      <c r="C89" s="1"/>
      <c r="D89" s="1">
        <f>D88/D87</f>
        <v>4.6753246753246751</v>
      </c>
      <c r="E89" s="1"/>
      <c r="F89" s="1"/>
    </row>
    <row r="93" spans="1:6" x14ac:dyDescent="0.3">
      <c r="C93" s="1"/>
      <c r="D93" s="1"/>
      <c r="E93" s="1"/>
    </row>
    <row r="94" spans="1:6" x14ac:dyDescent="0.3">
      <c r="A94" s="71"/>
      <c r="C94" s="71"/>
      <c r="E94" s="71"/>
    </row>
    <row r="95" spans="1:6" x14ac:dyDescent="0.3">
      <c r="A95" s="71"/>
      <c r="C95" s="71"/>
      <c r="E95" s="71"/>
    </row>
    <row r="96" spans="1:6" x14ac:dyDescent="0.3">
      <c r="A96" s="71"/>
      <c r="C96" s="71"/>
      <c r="E96" s="71"/>
    </row>
    <row r="97" spans="1:5" x14ac:dyDescent="0.3">
      <c r="A97" s="71"/>
      <c r="C97" s="71"/>
      <c r="E97" s="71"/>
    </row>
    <row r="98" spans="1:5" x14ac:dyDescent="0.3">
      <c r="C98" s="71"/>
    </row>
    <row r="99" spans="1:5" x14ac:dyDescent="0.3">
      <c r="C99" s="71"/>
    </row>
  </sheetData>
  <mergeCells count="69">
    <mergeCell ref="C8:E8"/>
    <mergeCell ref="B3:F3"/>
    <mergeCell ref="C4:E4"/>
    <mergeCell ref="C5:E5"/>
    <mergeCell ref="C6:E6"/>
    <mergeCell ref="C7:E7"/>
    <mergeCell ref="C9:E9"/>
    <mergeCell ref="C10:E10"/>
    <mergeCell ref="C11:E11"/>
    <mergeCell ref="C12:E12"/>
    <mergeCell ref="C13:E13"/>
    <mergeCell ref="M8:O8"/>
    <mergeCell ref="M9:O9"/>
    <mergeCell ref="D26:E26"/>
    <mergeCell ref="F26:G26"/>
    <mergeCell ref="D40:E40"/>
    <mergeCell ref="F40:G40"/>
    <mergeCell ref="D33:E33"/>
    <mergeCell ref="F33:G33"/>
    <mergeCell ref="C21:E21"/>
    <mergeCell ref="C22:E22"/>
    <mergeCell ref="C23:E23"/>
    <mergeCell ref="C15:E15"/>
    <mergeCell ref="C16:E16"/>
    <mergeCell ref="C17:E17"/>
    <mergeCell ref="C18:E18"/>
    <mergeCell ref="C19:E19"/>
    <mergeCell ref="L3:P3"/>
    <mergeCell ref="M4:O4"/>
    <mergeCell ref="M5:O5"/>
    <mergeCell ref="M6:O6"/>
    <mergeCell ref="M7:O7"/>
    <mergeCell ref="M11:O11"/>
    <mergeCell ref="M12:O12"/>
    <mergeCell ref="M13:O13"/>
    <mergeCell ref="M14:O14"/>
    <mergeCell ref="D47:E47"/>
    <mergeCell ref="F47:G47"/>
    <mergeCell ref="C20:E20"/>
    <mergeCell ref="C14:E14"/>
    <mergeCell ref="M33:O33"/>
    <mergeCell ref="M34:O34"/>
    <mergeCell ref="M17:O17"/>
    <mergeCell ref="M19:O19"/>
    <mergeCell ref="M20:O20"/>
    <mergeCell ref="M21:O21"/>
    <mergeCell ref="M22:O22"/>
    <mergeCell ref="M29:O29"/>
    <mergeCell ref="M30:O30"/>
    <mergeCell ref="M31:O31"/>
    <mergeCell ref="M23:O23"/>
    <mergeCell ref="M32:O32"/>
    <mergeCell ref="M24:O24"/>
    <mergeCell ref="M25:O25"/>
    <mergeCell ref="M26:O26"/>
    <mergeCell ref="M27:O27"/>
    <mergeCell ref="M28:O28"/>
    <mergeCell ref="O38:P38"/>
    <mergeCell ref="Q38:R38"/>
    <mergeCell ref="O45:P45"/>
    <mergeCell ref="Q45:R45"/>
    <mergeCell ref="O52:P52"/>
    <mergeCell ref="Q52:R52"/>
    <mergeCell ref="O59:P59"/>
    <mergeCell ref="Q59:R59"/>
    <mergeCell ref="O66:P66"/>
    <mergeCell ref="Q66:R66"/>
    <mergeCell ref="O73:P73"/>
    <mergeCell ref="Q73:R7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25"/>
  <sheetViews>
    <sheetView zoomScaleNormal="100" workbookViewId="0">
      <selection activeCell="E26" sqref="E26"/>
    </sheetView>
  </sheetViews>
  <sheetFormatPr defaultColWidth="9.109375" defaultRowHeight="15" customHeight="1" outlineLevelRow="1" outlineLevelCol="2" x14ac:dyDescent="0.3"/>
  <cols>
    <col min="1" max="1" width="1.6640625" style="188" customWidth="1"/>
    <col min="2" max="2" width="3.5546875" style="190" bestFit="1" customWidth="1"/>
    <col min="3" max="3" width="5.6640625" style="190" customWidth="1"/>
    <col min="4" max="4" width="16.109375" style="188" customWidth="1"/>
    <col min="5" max="7" width="8.88671875" style="188" customWidth="1"/>
    <col min="8" max="8" width="18.109375" style="188" hidden="1" customWidth="1"/>
    <col min="9" max="9" width="11.5546875" style="190" bestFit="1" customWidth="1"/>
    <col min="10" max="10" width="7.44140625" style="191" customWidth="1"/>
    <col min="11" max="12" width="8.6640625" style="191" hidden="1" customWidth="1" outlineLevel="1"/>
    <col min="13" max="13" width="12.109375" style="191" hidden="1" customWidth="1" outlineLevel="1"/>
    <col min="14" max="14" width="12.6640625" style="190" customWidth="1" collapsed="1"/>
    <col min="15" max="15" width="7.109375" style="191" customWidth="1"/>
    <col min="16" max="17" width="8.6640625" style="191" hidden="1" customWidth="1" outlineLevel="1"/>
    <col min="18" max="18" width="12.109375" style="191" hidden="1" customWidth="1" outlineLevel="1"/>
    <col min="19" max="19" width="12.6640625" style="190" customWidth="1" collapsed="1"/>
    <col min="20" max="20" width="7.33203125" style="191" customWidth="1"/>
    <col min="21" max="22" width="8.6640625" style="191" hidden="1" customWidth="1" outlineLevel="2"/>
    <col min="23" max="23" width="10.6640625" style="191" hidden="1" customWidth="1" outlineLevel="2"/>
    <col min="24" max="24" width="8.6640625" style="191" customWidth="1" collapsed="1"/>
    <col min="25" max="25" width="14.33203125" style="188" bestFit="1" customWidth="1"/>
    <col min="26" max="26" width="12.33203125" style="188" bestFit="1" customWidth="1"/>
    <col min="27" max="27" width="13.33203125" style="189" bestFit="1" customWidth="1"/>
    <col min="28" max="16384" width="9.109375" style="188"/>
  </cols>
  <sheetData>
    <row r="2" spans="2:27" ht="18" x14ac:dyDescent="0.3">
      <c r="B2" s="186" t="s">
        <v>653</v>
      </c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</row>
    <row r="4" spans="2:27" ht="15" customHeight="1" x14ac:dyDescent="0.3">
      <c r="B4" s="190" t="s">
        <v>654</v>
      </c>
    </row>
    <row r="5" spans="2:27" ht="15" customHeight="1" x14ac:dyDescent="0.3">
      <c r="B5" s="192" t="s">
        <v>655</v>
      </c>
    </row>
    <row r="6" spans="2:27" ht="15" customHeight="1" x14ac:dyDescent="0.3">
      <c r="B6" s="192" t="s">
        <v>656</v>
      </c>
      <c r="S6" s="188"/>
    </row>
    <row r="7" spans="2:27" s="193" customFormat="1" ht="15" hidden="1" customHeight="1" outlineLevel="1" x14ac:dyDescent="0.3">
      <c r="M7" s="190" t="s">
        <v>657</v>
      </c>
      <c r="S7" s="190"/>
      <c r="AA7" s="194"/>
    </row>
    <row r="8" spans="2:27" ht="15" hidden="1" customHeight="1" outlineLevel="1" x14ac:dyDescent="0.3">
      <c r="B8" s="195"/>
      <c r="C8" s="193"/>
      <c r="D8" s="193"/>
      <c r="E8" s="193"/>
      <c r="F8" s="193"/>
      <c r="G8" s="193"/>
      <c r="H8" s="193"/>
      <c r="I8" s="196"/>
      <c r="J8" s="193"/>
      <c r="K8" s="193"/>
      <c r="M8" s="190"/>
      <c r="N8" s="196"/>
      <c r="P8" s="193"/>
      <c r="Q8" s="193"/>
      <c r="R8" s="193"/>
    </row>
    <row r="9" spans="2:27" ht="15" hidden="1" customHeight="1" outlineLevel="1" x14ac:dyDescent="0.3">
      <c r="B9" s="192"/>
      <c r="I9" s="196"/>
      <c r="J9" s="193"/>
      <c r="M9" s="190"/>
    </row>
    <row r="10" spans="2:27" ht="15" hidden="1" customHeight="1" outlineLevel="1" x14ac:dyDescent="0.3">
      <c r="B10" s="192"/>
      <c r="I10" s="196"/>
      <c r="J10" s="193"/>
      <c r="M10" s="190"/>
    </row>
    <row r="11" spans="2:27" ht="15" hidden="1" customHeight="1" outlineLevel="1" x14ac:dyDescent="0.3">
      <c r="B11" s="192"/>
      <c r="D11" s="193"/>
      <c r="E11" s="193"/>
      <c r="F11" s="193"/>
      <c r="G11" s="193"/>
      <c r="I11" s="196"/>
      <c r="J11" s="193"/>
      <c r="M11" s="190"/>
    </row>
    <row r="12" spans="2:27" ht="15" hidden="1" customHeight="1" outlineLevel="1" x14ac:dyDescent="0.3">
      <c r="B12" s="192"/>
      <c r="I12" s="196"/>
      <c r="J12" s="193"/>
      <c r="M12" s="190"/>
    </row>
    <row r="13" spans="2:27" ht="15" hidden="1" customHeight="1" outlineLevel="1" x14ac:dyDescent="0.3">
      <c r="B13" s="192"/>
      <c r="D13" s="193"/>
      <c r="E13" s="193"/>
      <c r="F13" s="193"/>
      <c r="G13" s="193"/>
      <c r="I13" s="196"/>
      <c r="J13" s="193"/>
      <c r="M13" s="190"/>
    </row>
    <row r="14" spans="2:27" collapsed="1" thickBot="1" x14ac:dyDescent="0.35">
      <c r="B14" s="188"/>
    </row>
    <row r="15" spans="2:27" ht="15" customHeight="1" x14ac:dyDescent="0.3">
      <c r="E15" s="292" t="s">
        <v>658</v>
      </c>
      <c r="F15" s="292"/>
      <c r="G15" s="292"/>
      <c r="I15" s="293" t="s">
        <v>659</v>
      </c>
      <c r="J15" s="294"/>
      <c r="K15" s="294"/>
      <c r="L15" s="294"/>
      <c r="M15" s="295"/>
      <c r="N15" s="293" t="s">
        <v>660</v>
      </c>
      <c r="O15" s="294"/>
      <c r="P15" s="294"/>
      <c r="Q15" s="294"/>
      <c r="R15" s="295"/>
      <c r="S15" s="293" t="s">
        <v>661</v>
      </c>
      <c r="T15" s="294"/>
      <c r="U15" s="294"/>
      <c r="V15" s="294"/>
      <c r="W15" s="296"/>
      <c r="X15" s="297" t="s">
        <v>662</v>
      </c>
    </row>
    <row r="16" spans="2:27" s="204" customFormat="1" ht="29.4" thickBot="1" x14ac:dyDescent="0.35">
      <c r="B16" s="197" t="s">
        <v>0</v>
      </c>
      <c r="C16" s="197" t="s">
        <v>663</v>
      </c>
      <c r="D16" s="197" t="s">
        <v>664</v>
      </c>
      <c r="E16" s="198" t="s">
        <v>665</v>
      </c>
      <c r="F16" s="199" t="s">
        <v>666</v>
      </c>
      <c r="G16" s="200" t="s">
        <v>667</v>
      </c>
      <c r="H16" s="201" t="s">
        <v>668</v>
      </c>
      <c r="I16" s="202" t="s">
        <v>669</v>
      </c>
      <c r="J16" s="197" t="s">
        <v>670</v>
      </c>
      <c r="K16" s="197" t="s">
        <v>671</v>
      </c>
      <c r="L16" s="197" t="s">
        <v>672</v>
      </c>
      <c r="M16" s="203" t="s">
        <v>673</v>
      </c>
      <c r="N16" s="202" t="s">
        <v>669</v>
      </c>
      <c r="O16" s="197" t="s">
        <v>670</v>
      </c>
      <c r="P16" s="197" t="s">
        <v>671</v>
      </c>
      <c r="Q16" s="197" t="s">
        <v>672</v>
      </c>
      <c r="R16" s="203" t="s">
        <v>673</v>
      </c>
      <c r="S16" s="202" t="s">
        <v>669</v>
      </c>
      <c r="T16" s="197" t="s">
        <v>670</v>
      </c>
      <c r="U16" s="197" t="s">
        <v>671</v>
      </c>
      <c r="V16" s="197" t="s">
        <v>672</v>
      </c>
      <c r="W16" s="201" t="s">
        <v>673</v>
      </c>
      <c r="X16" s="298"/>
      <c r="AA16" s="205"/>
    </row>
    <row r="17" spans="2:26" ht="14.4" outlineLevel="1" x14ac:dyDescent="0.3">
      <c r="B17" s="206">
        <v>1</v>
      </c>
      <c r="C17" s="206" t="s">
        <v>674</v>
      </c>
      <c r="D17" s="207" t="s">
        <v>675</v>
      </c>
      <c r="E17" s="208"/>
      <c r="F17" s="209"/>
      <c r="G17" s="210"/>
      <c r="H17" s="211" t="s">
        <v>676</v>
      </c>
      <c r="I17" s="212" t="s">
        <v>677</v>
      </c>
      <c r="J17" s="213">
        <v>1</v>
      </c>
      <c r="K17" s="213">
        <v>0</v>
      </c>
      <c r="L17" s="214">
        <v>0</v>
      </c>
      <c r="M17" s="215" t="e">
        <f>#REF!*L17</f>
        <v>#REF!</v>
      </c>
      <c r="N17" s="212" t="s">
        <v>678</v>
      </c>
      <c r="O17" s="213">
        <v>1</v>
      </c>
      <c r="P17" s="213">
        <v>0</v>
      </c>
      <c r="Q17" s="214">
        <v>0</v>
      </c>
      <c r="R17" s="215" t="e">
        <f>(#REF!*Q17)*O17</f>
        <v>#REF!</v>
      </c>
      <c r="S17" s="212" t="s">
        <v>679</v>
      </c>
      <c r="T17" s="213">
        <v>2</v>
      </c>
      <c r="U17" s="213">
        <v>3</v>
      </c>
      <c r="V17" s="214">
        <v>5.5</v>
      </c>
      <c r="W17" s="215" t="e">
        <f>(#REF!*V17)*T17</f>
        <v>#REF!</v>
      </c>
      <c r="X17" s="216">
        <f t="shared" ref="X17:X21" si="0">+J17+O17+T17</f>
        <v>4</v>
      </c>
    </row>
    <row r="18" spans="2:26" ht="14.4" outlineLevel="1" x14ac:dyDescent="0.3">
      <c r="B18" s="217">
        <f>+B17+1</f>
        <v>2</v>
      </c>
      <c r="C18" s="217" t="s">
        <v>674</v>
      </c>
      <c r="D18" s="218" t="s">
        <v>680</v>
      </c>
      <c r="E18" s="219"/>
      <c r="F18" s="220"/>
      <c r="G18" s="220"/>
      <c r="H18" s="221" t="s">
        <v>676</v>
      </c>
      <c r="I18" s="222" t="s">
        <v>677</v>
      </c>
      <c r="J18" s="223">
        <v>1</v>
      </c>
      <c r="K18" s="223">
        <v>0</v>
      </c>
      <c r="L18" s="224">
        <v>0</v>
      </c>
      <c r="M18" s="225" t="e">
        <f>#REF!*L18</f>
        <v>#REF!</v>
      </c>
      <c r="N18" s="222" t="s">
        <v>678</v>
      </c>
      <c r="O18" s="223">
        <v>1</v>
      </c>
      <c r="P18" s="223">
        <v>0</v>
      </c>
      <c r="Q18" s="224">
        <v>0</v>
      </c>
      <c r="R18" s="225" t="e">
        <f>(#REF!*Q18)*O18</f>
        <v>#REF!</v>
      </c>
      <c r="S18" s="222" t="s">
        <v>679</v>
      </c>
      <c r="T18" s="223">
        <v>2</v>
      </c>
      <c r="U18" s="223">
        <v>3</v>
      </c>
      <c r="V18" s="224">
        <v>5.5</v>
      </c>
      <c r="W18" s="225" t="e">
        <f>(#REF!*V18)*T18</f>
        <v>#REF!</v>
      </c>
      <c r="X18" s="226">
        <f t="shared" si="0"/>
        <v>4</v>
      </c>
      <c r="Y18" s="188" t="s">
        <v>681</v>
      </c>
    </row>
    <row r="19" spans="2:26" ht="14.4" outlineLevel="1" x14ac:dyDescent="0.3">
      <c r="B19" s="217">
        <f t="shared" ref="B19:B21" si="1">+B18+1</f>
        <v>3</v>
      </c>
      <c r="C19" s="217" t="s">
        <v>674</v>
      </c>
      <c r="D19" s="218" t="s">
        <v>682</v>
      </c>
      <c r="E19" s="219"/>
      <c r="F19" s="220"/>
      <c r="G19" s="220"/>
      <c r="H19" s="221" t="s">
        <v>676</v>
      </c>
      <c r="I19" s="222" t="s">
        <v>677</v>
      </c>
      <c r="J19" s="223">
        <v>1</v>
      </c>
      <c r="K19" s="223">
        <v>0</v>
      </c>
      <c r="L19" s="224">
        <v>0</v>
      </c>
      <c r="M19" s="225" t="e">
        <f>#REF!*L19</f>
        <v>#REF!</v>
      </c>
      <c r="N19" s="222" t="s">
        <v>678</v>
      </c>
      <c r="O19" s="223">
        <v>2</v>
      </c>
      <c r="P19" s="223">
        <v>0</v>
      </c>
      <c r="Q19" s="224">
        <v>0</v>
      </c>
      <c r="R19" s="225" t="e">
        <f>(#REF!*Q19)*O19</f>
        <v>#REF!</v>
      </c>
      <c r="S19" s="222" t="s">
        <v>679</v>
      </c>
      <c r="T19" s="223">
        <v>2</v>
      </c>
      <c r="U19" s="223">
        <v>3</v>
      </c>
      <c r="V19" s="224">
        <v>5.5</v>
      </c>
      <c r="W19" s="225" t="e">
        <f>(#REF!*V19)*T19</f>
        <v>#REF!</v>
      </c>
      <c r="X19" s="226">
        <f t="shared" si="0"/>
        <v>5</v>
      </c>
      <c r="Y19" s="188" t="s">
        <v>683</v>
      </c>
    </row>
    <row r="20" spans="2:26" ht="14.4" outlineLevel="1" x14ac:dyDescent="0.3">
      <c r="B20" s="217">
        <f t="shared" si="1"/>
        <v>4</v>
      </c>
      <c r="C20" s="217" t="s">
        <v>674</v>
      </c>
      <c r="D20" s="218" t="s">
        <v>684</v>
      </c>
      <c r="E20" s="219"/>
      <c r="F20" s="220"/>
      <c r="G20" s="220"/>
      <c r="H20" s="221" t="s">
        <v>676</v>
      </c>
      <c r="I20" s="222" t="s">
        <v>677</v>
      </c>
      <c r="J20" s="223">
        <v>1</v>
      </c>
      <c r="K20" s="223">
        <v>0</v>
      </c>
      <c r="L20" s="224">
        <v>0</v>
      </c>
      <c r="M20" s="225" t="e">
        <v>#REF!</v>
      </c>
      <c r="N20" s="222" t="s">
        <v>678</v>
      </c>
      <c r="O20" s="223">
        <v>1</v>
      </c>
      <c r="P20" s="223">
        <v>0</v>
      </c>
      <c r="Q20" s="224">
        <v>0</v>
      </c>
      <c r="R20" s="225" t="e">
        <f>(#REF!*Q20)*O20</f>
        <v>#REF!</v>
      </c>
      <c r="S20" s="222"/>
      <c r="T20" s="223"/>
      <c r="U20" s="223">
        <v>3</v>
      </c>
      <c r="V20" s="224">
        <v>5.5</v>
      </c>
      <c r="W20" s="225" t="e">
        <f>(#REF!*V20)*T20</f>
        <v>#REF!</v>
      </c>
      <c r="X20" s="226">
        <f t="shared" si="0"/>
        <v>2</v>
      </c>
      <c r="Y20" s="188" t="s">
        <v>685</v>
      </c>
    </row>
    <row r="21" spans="2:26" ht="14.4" outlineLevel="1" x14ac:dyDescent="0.3">
      <c r="B21" s="217">
        <f t="shared" si="1"/>
        <v>5</v>
      </c>
      <c r="C21" s="217" t="s">
        <v>674</v>
      </c>
      <c r="D21" s="227" t="s">
        <v>686</v>
      </c>
      <c r="E21" s="228"/>
      <c r="F21" s="229"/>
      <c r="G21" s="230"/>
      <c r="H21" s="231" t="s">
        <v>676</v>
      </c>
      <c r="I21" s="232"/>
      <c r="J21" s="233"/>
      <c r="K21" s="233">
        <v>0</v>
      </c>
      <c r="L21" s="234">
        <v>0</v>
      </c>
      <c r="M21" s="235" t="e">
        <f>#REF!*L21</f>
        <v>#REF!</v>
      </c>
      <c r="N21" s="232" t="s">
        <v>678</v>
      </c>
      <c r="O21" s="233">
        <v>1</v>
      </c>
      <c r="P21" s="233">
        <v>0</v>
      </c>
      <c r="Q21" s="234">
        <v>0</v>
      </c>
      <c r="R21" s="235" t="e">
        <f>(#REF!*Q21)*O21</f>
        <v>#REF!</v>
      </c>
      <c r="S21" s="232" t="s">
        <v>679</v>
      </c>
      <c r="T21" s="233">
        <v>2</v>
      </c>
      <c r="U21" s="233">
        <v>3</v>
      </c>
      <c r="V21" s="234">
        <v>5.5</v>
      </c>
      <c r="W21" s="235" t="e">
        <f>(#REF!*V21)*T21</f>
        <v>#REF!</v>
      </c>
      <c r="X21" s="236">
        <f t="shared" si="0"/>
        <v>3</v>
      </c>
    </row>
    <row r="22" spans="2:26" ht="15" customHeight="1" outlineLevel="1" x14ac:dyDescent="0.3">
      <c r="B22" s="217">
        <v>6</v>
      </c>
      <c r="C22" s="237" t="s">
        <v>674</v>
      </c>
      <c r="D22" s="238" t="s">
        <v>687</v>
      </c>
      <c r="E22" s="239"/>
      <c r="F22" s="239"/>
      <c r="G22" s="239"/>
      <c r="H22" s="240" t="s">
        <v>688</v>
      </c>
      <c r="I22" s="241"/>
      <c r="J22" s="242"/>
      <c r="K22" s="242"/>
      <c r="L22" s="243"/>
      <c r="M22" s="244"/>
      <c r="N22" s="241"/>
      <c r="O22" s="242"/>
      <c r="P22" s="242"/>
      <c r="Q22" s="243"/>
      <c r="R22" s="244"/>
      <c r="S22" s="241"/>
      <c r="T22" s="242"/>
      <c r="U22" s="242"/>
      <c r="V22" s="243"/>
      <c r="W22" s="244"/>
      <c r="X22" s="245">
        <v>1</v>
      </c>
      <c r="Y22" s="253"/>
    </row>
    <row r="23" spans="2:26" ht="15" customHeight="1" x14ac:dyDescent="0.3">
      <c r="B23" s="299" t="s">
        <v>689</v>
      </c>
      <c r="C23" s="300"/>
      <c r="D23" s="300"/>
      <c r="E23" s="300"/>
      <c r="F23" s="300"/>
      <c r="G23" s="300"/>
      <c r="H23" s="300"/>
      <c r="I23" s="246"/>
      <c r="J23" s="247">
        <f>+SUM(J17:J22)</f>
        <v>4</v>
      </c>
      <c r="K23" s="247">
        <f>+SUM(K17:K22)</f>
        <v>0</v>
      </c>
      <c r="L23" s="247">
        <f>+SUM(L17:L22)</f>
        <v>0</v>
      </c>
      <c r="M23" s="248" t="e">
        <f>+SUM(M17:M22)</f>
        <v>#REF!</v>
      </c>
      <c r="N23" s="249"/>
      <c r="O23" s="247">
        <f>+SUM(O17:O22)</f>
        <v>6</v>
      </c>
      <c r="P23" s="247">
        <f>+SUM(P17:P22)</f>
        <v>0</v>
      </c>
      <c r="Q23" s="247">
        <f>+SUM(Q17:Q22)</f>
        <v>0</v>
      </c>
      <c r="R23" s="248" t="e">
        <f>+SUM(R17:R22)</f>
        <v>#REF!</v>
      </c>
      <c r="S23" s="249"/>
      <c r="T23" s="247">
        <f>+SUM(T17:T22)</f>
        <v>8</v>
      </c>
      <c r="U23" s="247">
        <f>+SUM(U17:U22)</f>
        <v>15</v>
      </c>
      <c r="V23" s="247">
        <f>+SUM(V17:V22)</f>
        <v>27.5</v>
      </c>
      <c r="W23" s="248" t="e">
        <f>+SUM(W17:W22)</f>
        <v>#REF!</v>
      </c>
      <c r="X23" s="250">
        <f>SUM(X17:X22)</f>
        <v>19</v>
      </c>
      <c r="Y23" s="254"/>
      <c r="Z23" s="251"/>
    </row>
    <row r="24" spans="2:26" ht="15" customHeight="1" x14ac:dyDescent="0.3">
      <c r="Y24" s="253"/>
    </row>
    <row r="25" spans="2:26" ht="15" customHeight="1" x14ac:dyDescent="0.3">
      <c r="X25" s="252"/>
    </row>
  </sheetData>
  <mergeCells count="6">
    <mergeCell ref="B23:H23"/>
    <mergeCell ref="E15:G15"/>
    <mergeCell ref="I15:M15"/>
    <mergeCell ref="N15:R15"/>
    <mergeCell ref="S15:W15"/>
    <mergeCell ref="X15:X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abSelected="1" topLeftCell="B1" zoomScale="60" zoomScaleNormal="60" workbookViewId="0">
      <selection activeCell="AK24" sqref="AK24"/>
    </sheetView>
  </sheetViews>
  <sheetFormatPr defaultColWidth="10" defaultRowHeight="13.2" x14ac:dyDescent="0.25"/>
  <cols>
    <col min="1" max="1" width="8.88671875" style="101" hidden="1" customWidth="1"/>
    <col min="2" max="2" width="2.88671875" style="101" customWidth="1"/>
    <col min="3" max="3" width="1.5546875" style="101" customWidth="1"/>
    <col min="4" max="4" width="2.109375" style="101" customWidth="1"/>
    <col min="5" max="5" width="6" style="101" customWidth="1"/>
    <col min="6" max="6" width="2.6640625" style="101" customWidth="1"/>
    <col min="7" max="7" width="1.6640625" style="101" customWidth="1"/>
    <col min="8" max="8" width="2.109375" style="101" customWidth="1"/>
    <col min="9" max="9" width="6" style="101" customWidth="1"/>
    <col min="10" max="10" width="6.5546875" style="101" customWidth="1"/>
    <col min="11" max="26" width="7.109375" style="101" customWidth="1"/>
    <col min="27" max="27" width="1.6640625" style="101" customWidth="1"/>
    <col min="28" max="28" width="1" style="101" customWidth="1"/>
    <col min="29" max="30" width="10" style="101"/>
    <col min="31" max="31" width="5" style="101" customWidth="1"/>
    <col min="32" max="16384" width="10" style="101"/>
  </cols>
  <sheetData>
    <row r="1" spans="2:27" ht="15.6" x14ac:dyDescent="0.3">
      <c r="D1" s="100"/>
      <c r="E1" s="305" t="s">
        <v>334</v>
      </c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5"/>
      <c r="Y1" s="305"/>
      <c r="Z1" s="305"/>
      <c r="AA1" s="100"/>
    </row>
    <row r="2" spans="2:27" ht="15.6" x14ac:dyDescent="0.3">
      <c r="D2" s="100"/>
      <c r="E2" s="305" t="s">
        <v>335</v>
      </c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5"/>
      <c r="R2" s="305"/>
      <c r="S2" s="305"/>
      <c r="T2" s="305"/>
      <c r="U2" s="305"/>
      <c r="V2" s="305"/>
      <c r="W2" s="305"/>
      <c r="X2" s="305"/>
      <c r="Y2" s="305"/>
      <c r="Z2" s="305"/>
      <c r="AA2" s="100"/>
    </row>
    <row r="3" spans="2:27" ht="15.6" x14ac:dyDescent="0.3">
      <c r="D3" s="100"/>
      <c r="E3" s="305" t="s">
        <v>336</v>
      </c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100"/>
    </row>
    <row r="4" spans="2:27" ht="15.6" x14ac:dyDescent="0.3">
      <c r="D4" s="100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 t="s">
        <v>337</v>
      </c>
      <c r="R4" s="185"/>
      <c r="S4" s="185"/>
      <c r="T4" s="185"/>
      <c r="U4" s="185"/>
      <c r="V4" s="185"/>
      <c r="W4" s="185"/>
      <c r="X4" s="185"/>
      <c r="Y4" s="185"/>
      <c r="Z4" s="185"/>
      <c r="AA4" s="100"/>
    </row>
    <row r="5" spans="2:27" ht="15.6" x14ac:dyDescent="0.3">
      <c r="D5" s="100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00"/>
    </row>
    <row r="6" spans="2:27" ht="48.75" customHeight="1" x14ac:dyDescent="0.3">
      <c r="D6" s="100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00"/>
    </row>
    <row r="7" spans="2:27" ht="16.2" thickBot="1" x14ac:dyDescent="0.35">
      <c r="D7" s="100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02"/>
      <c r="R7" s="103"/>
      <c r="S7" s="185"/>
      <c r="T7" s="185"/>
      <c r="U7" s="185"/>
      <c r="V7" s="185"/>
      <c r="W7" s="185"/>
      <c r="X7" s="185"/>
      <c r="Y7" s="185"/>
      <c r="Z7" s="104"/>
      <c r="AA7" s="100"/>
    </row>
    <row r="8" spans="2:27" s="108" customFormat="1" ht="15.6" customHeight="1" x14ac:dyDescent="0.25">
      <c r="D8" s="103"/>
      <c r="E8" s="306" t="s">
        <v>338</v>
      </c>
      <c r="F8" s="307"/>
      <c r="G8" s="308"/>
      <c r="H8" s="309" t="s">
        <v>338</v>
      </c>
      <c r="I8" s="310"/>
      <c r="J8" s="105" t="s">
        <v>338</v>
      </c>
      <c r="K8" s="106" t="s">
        <v>338</v>
      </c>
      <c r="L8" s="106" t="s">
        <v>338</v>
      </c>
      <c r="M8" s="106" t="s">
        <v>339</v>
      </c>
      <c r="N8" s="106" t="s">
        <v>339</v>
      </c>
      <c r="O8" s="107" t="s">
        <v>340</v>
      </c>
      <c r="P8" s="179" t="s">
        <v>338</v>
      </c>
      <c r="Q8" s="106" t="s">
        <v>338</v>
      </c>
      <c r="R8" s="106" t="s">
        <v>338</v>
      </c>
      <c r="S8" s="106" t="s">
        <v>339</v>
      </c>
      <c r="T8" s="106" t="s">
        <v>339</v>
      </c>
      <c r="U8" s="385"/>
      <c r="V8" s="385"/>
      <c r="W8" s="385"/>
      <c r="X8" s="385"/>
      <c r="Y8" s="385"/>
      <c r="Z8" s="385"/>
      <c r="AA8" s="103"/>
    </row>
    <row r="9" spans="2:27" ht="15.6" customHeight="1" x14ac:dyDescent="0.25">
      <c r="D9" s="100"/>
      <c r="E9" s="301">
        <v>58</v>
      </c>
      <c r="F9" s="302"/>
      <c r="G9" s="302"/>
      <c r="H9" s="303">
        <v>42</v>
      </c>
      <c r="I9" s="304"/>
      <c r="J9" s="109">
        <v>44</v>
      </c>
      <c r="K9" s="110">
        <v>45</v>
      </c>
      <c r="L9" s="110">
        <v>43</v>
      </c>
      <c r="M9" s="110">
        <v>43</v>
      </c>
      <c r="N9" s="110">
        <v>42</v>
      </c>
      <c r="O9" s="111">
        <v>44</v>
      </c>
      <c r="P9" s="180">
        <v>42</v>
      </c>
      <c r="Q9" s="110">
        <v>45</v>
      </c>
      <c r="R9" s="110">
        <v>40</v>
      </c>
      <c r="S9" s="110">
        <v>42</v>
      </c>
      <c r="T9" s="110">
        <v>37</v>
      </c>
      <c r="U9" s="386"/>
      <c r="V9" s="386"/>
      <c r="W9" s="386"/>
      <c r="X9" s="386"/>
      <c r="Y9" s="386"/>
      <c r="Z9" s="386"/>
      <c r="AA9" s="100"/>
    </row>
    <row r="10" spans="2:27" ht="15.6" customHeight="1" x14ac:dyDescent="0.25">
      <c r="B10" s="100"/>
      <c r="C10" s="100"/>
      <c r="D10" s="100"/>
      <c r="E10" s="301" t="s">
        <v>341</v>
      </c>
      <c r="F10" s="302"/>
      <c r="G10" s="302"/>
      <c r="H10" s="303" t="s">
        <v>342</v>
      </c>
      <c r="I10" s="304"/>
      <c r="J10" s="109" t="s">
        <v>343</v>
      </c>
      <c r="K10" s="110" t="s">
        <v>344</v>
      </c>
      <c r="L10" s="110" t="s">
        <v>345</v>
      </c>
      <c r="M10" s="110" t="s">
        <v>346</v>
      </c>
      <c r="N10" s="110" t="s">
        <v>347</v>
      </c>
      <c r="O10" s="111" t="s">
        <v>348</v>
      </c>
      <c r="P10" s="180" t="s">
        <v>349</v>
      </c>
      <c r="Q10" s="110" t="s">
        <v>350</v>
      </c>
      <c r="R10" s="110" t="s">
        <v>351</v>
      </c>
      <c r="S10" s="110" t="s">
        <v>352</v>
      </c>
      <c r="T10" s="110" t="s">
        <v>353</v>
      </c>
      <c r="U10" s="386"/>
      <c r="V10" s="386"/>
      <c r="W10" s="386"/>
      <c r="X10" s="386"/>
      <c r="Y10" s="386"/>
      <c r="Z10" s="386"/>
      <c r="AA10" s="100"/>
    </row>
    <row r="11" spans="2:27" ht="15.6" customHeight="1" thickBot="1" x14ac:dyDescent="0.35">
      <c r="B11" s="100"/>
      <c r="C11" s="100"/>
      <c r="D11" s="100"/>
      <c r="E11" s="311" t="s">
        <v>354</v>
      </c>
      <c r="F11" s="312"/>
      <c r="G11" s="312"/>
      <c r="H11" s="313" t="s">
        <v>355</v>
      </c>
      <c r="I11" s="314"/>
      <c r="J11" s="112" t="s">
        <v>356</v>
      </c>
      <c r="K11" s="113" t="s">
        <v>357</v>
      </c>
      <c r="L11" s="113" t="s">
        <v>358</v>
      </c>
      <c r="M11" s="113" t="s">
        <v>359</v>
      </c>
      <c r="N11" s="113" t="s">
        <v>360</v>
      </c>
      <c r="O11" s="114" t="s">
        <v>361</v>
      </c>
      <c r="P11" s="181" t="s">
        <v>362</v>
      </c>
      <c r="Q11" s="113" t="s">
        <v>363</v>
      </c>
      <c r="R11" s="113" t="s">
        <v>364</v>
      </c>
      <c r="S11" s="113" t="s">
        <v>365</v>
      </c>
      <c r="T11" s="113" t="s">
        <v>366</v>
      </c>
      <c r="U11" s="386"/>
      <c r="V11" s="386"/>
      <c r="W11" s="387"/>
      <c r="X11" s="386"/>
      <c r="Y11" s="386"/>
      <c r="Z11" s="386"/>
      <c r="AA11" s="100"/>
    </row>
    <row r="12" spans="2:27" ht="15.6" customHeight="1" x14ac:dyDescent="0.25">
      <c r="B12" s="100"/>
      <c r="C12" s="100"/>
      <c r="D12" s="100"/>
      <c r="E12" s="301" t="s">
        <v>339</v>
      </c>
      <c r="F12" s="302"/>
      <c r="G12" s="302"/>
      <c r="H12" s="303" t="s">
        <v>338</v>
      </c>
      <c r="I12" s="304"/>
      <c r="J12" s="115" t="s">
        <v>367</v>
      </c>
      <c r="K12" s="115" t="s">
        <v>367</v>
      </c>
      <c r="L12" s="115" t="s">
        <v>368</v>
      </c>
      <c r="M12" s="115" t="s">
        <v>368</v>
      </c>
      <c r="N12" s="115" t="s">
        <v>368</v>
      </c>
      <c r="O12" s="115" t="s">
        <v>368</v>
      </c>
      <c r="P12" s="115" t="s">
        <v>368</v>
      </c>
      <c r="Q12" s="177" t="s">
        <v>368</v>
      </c>
      <c r="R12" s="110" t="s">
        <v>368</v>
      </c>
      <c r="S12" s="110" t="s">
        <v>339</v>
      </c>
      <c r="T12" s="110" t="s">
        <v>338</v>
      </c>
      <c r="U12" s="386"/>
      <c r="V12" s="386"/>
      <c r="W12" s="386"/>
      <c r="X12" s="386"/>
      <c r="Y12" s="386"/>
      <c r="Z12" s="386"/>
      <c r="AA12" s="100"/>
    </row>
    <row r="13" spans="2:27" ht="15.6" customHeight="1" x14ac:dyDescent="0.25">
      <c r="B13" s="100"/>
      <c r="C13" s="100"/>
      <c r="D13" s="100"/>
      <c r="E13" s="301">
        <v>45</v>
      </c>
      <c r="F13" s="302"/>
      <c r="G13" s="302"/>
      <c r="H13" s="303">
        <v>35</v>
      </c>
      <c r="I13" s="304"/>
      <c r="J13" s="110">
        <v>34</v>
      </c>
      <c r="K13" s="110">
        <v>35</v>
      </c>
      <c r="L13" s="110">
        <v>35</v>
      </c>
      <c r="M13" s="110">
        <v>34</v>
      </c>
      <c r="N13" s="110">
        <v>37</v>
      </c>
      <c r="O13" s="110">
        <v>34</v>
      </c>
      <c r="P13" s="110">
        <v>34</v>
      </c>
      <c r="Q13" s="177">
        <v>34</v>
      </c>
      <c r="R13" s="110">
        <v>24</v>
      </c>
      <c r="S13" s="110">
        <v>33</v>
      </c>
      <c r="T13" s="110">
        <v>31</v>
      </c>
      <c r="U13" s="386"/>
      <c r="V13" s="386"/>
      <c r="W13" s="386"/>
      <c r="X13" s="386"/>
      <c r="Y13" s="386"/>
      <c r="Z13" s="386"/>
      <c r="AA13" s="100"/>
    </row>
    <row r="14" spans="2:27" ht="15.6" customHeight="1" x14ac:dyDescent="0.25">
      <c r="B14" s="100"/>
      <c r="C14" s="100"/>
      <c r="D14" s="100"/>
      <c r="E14" s="301" t="s">
        <v>369</v>
      </c>
      <c r="F14" s="302"/>
      <c r="G14" s="302"/>
      <c r="H14" s="303" t="s">
        <v>370</v>
      </c>
      <c r="I14" s="304"/>
      <c r="J14" s="110" t="s">
        <v>371</v>
      </c>
      <c r="K14" s="110" t="s">
        <v>372</v>
      </c>
      <c r="L14" s="110" t="s">
        <v>373</v>
      </c>
      <c r="M14" s="110" t="s">
        <v>353</v>
      </c>
      <c r="N14" s="110" t="s">
        <v>352</v>
      </c>
      <c r="O14" s="110" t="s">
        <v>351</v>
      </c>
      <c r="P14" s="110" t="s">
        <v>350</v>
      </c>
      <c r="Q14" s="177" t="s">
        <v>349</v>
      </c>
      <c r="R14" s="110" t="s">
        <v>374</v>
      </c>
      <c r="S14" s="110" t="s">
        <v>375</v>
      </c>
      <c r="T14" s="110" t="s">
        <v>376</v>
      </c>
      <c r="U14" s="386"/>
      <c r="V14" s="386"/>
      <c r="W14" s="386"/>
      <c r="X14" s="386"/>
      <c r="Y14" s="386"/>
      <c r="Z14" s="386"/>
      <c r="AA14" s="100"/>
    </row>
    <row r="15" spans="2:27" ht="15.6" customHeight="1" thickBot="1" x14ac:dyDescent="0.3">
      <c r="B15" s="100"/>
      <c r="C15" s="100"/>
      <c r="D15" s="100"/>
      <c r="E15" s="315" t="s">
        <v>377</v>
      </c>
      <c r="F15" s="316"/>
      <c r="G15" s="316"/>
      <c r="H15" s="317" t="s">
        <v>378</v>
      </c>
      <c r="I15" s="318"/>
      <c r="J15" s="116" t="s">
        <v>379</v>
      </c>
      <c r="K15" s="116" t="s">
        <v>380</v>
      </c>
      <c r="L15" s="116" t="s">
        <v>381</v>
      </c>
      <c r="M15" s="116" t="s">
        <v>382</v>
      </c>
      <c r="N15" s="116" t="s">
        <v>383</v>
      </c>
      <c r="O15" s="116" t="s">
        <v>384</v>
      </c>
      <c r="P15" s="116" t="s">
        <v>385</v>
      </c>
      <c r="Q15" s="184" t="s">
        <v>386</v>
      </c>
      <c r="R15" s="116" t="s">
        <v>387</v>
      </c>
      <c r="S15" s="116" t="s">
        <v>388</v>
      </c>
      <c r="T15" s="116" t="s">
        <v>389</v>
      </c>
      <c r="U15" s="386"/>
      <c r="V15" s="386"/>
      <c r="W15" s="386"/>
      <c r="X15" s="386"/>
      <c r="Y15" s="386"/>
      <c r="Z15" s="386"/>
      <c r="AA15" s="100"/>
    </row>
    <row r="16" spans="2:27" s="108" customFormat="1" ht="15.6" customHeight="1" x14ac:dyDescent="0.25">
      <c r="B16" s="103"/>
      <c r="C16" s="103"/>
      <c r="D16" s="103"/>
      <c r="E16" s="309" t="s">
        <v>338</v>
      </c>
      <c r="F16" s="319"/>
      <c r="G16" s="310"/>
      <c r="H16" s="309" t="s">
        <v>340</v>
      </c>
      <c r="I16" s="310"/>
      <c r="J16" s="105" t="s">
        <v>339</v>
      </c>
      <c r="K16" s="105" t="s">
        <v>368</v>
      </c>
      <c r="L16" s="106" t="s">
        <v>368</v>
      </c>
      <c r="M16" s="106" t="s">
        <v>368</v>
      </c>
      <c r="N16" s="106" t="s">
        <v>368</v>
      </c>
      <c r="O16" s="106" t="s">
        <v>368</v>
      </c>
      <c r="P16" s="106" t="s">
        <v>368</v>
      </c>
      <c r="Q16" s="106" t="s">
        <v>340</v>
      </c>
      <c r="R16" s="106" t="s">
        <v>339</v>
      </c>
      <c r="S16" s="106" t="s">
        <v>368</v>
      </c>
      <c r="T16" s="106" t="s">
        <v>338</v>
      </c>
      <c r="U16" s="106" t="s">
        <v>338</v>
      </c>
      <c r="V16" s="106" t="s">
        <v>338</v>
      </c>
      <c r="W16" s="106" t="s">
        <v>338</v>
      </c>
      <c r="X16" s="106" t="s">
        <v>338</v>
      </c>
      <c r="Y16" s="106" t="s">
        <v>338</v>
      </c>
      <c r="Z16" s="106" t="s">
        <v>338</v>
      </c>
      <c r="AA16" s="103"/>
    </row>
    <row r="17" spans="2:27" ht="15.6" customHeight="1" x14ac:dyDescent="0.25">
      <c r="B17" s="100"/>
      <c r="C17" s="100"/>
      <c r="D17" s="100"/>
      <c r="E17" s="301">
        <v>41</v>
      </c>
      <c r="F17" s="302"/>
      <c r="G17" s="302"/>
      <c r="H17" s="303">
        <v>31</v>
      </c>
      <c r="I17" s="304"/>
      <c r="J17" s="109">
        <v>31</v>
      </c>
      <c r="K17" s="109">
        <v>32</v>
      </c>
      <c r="L17" s="110">
        <v>31</v>
      </c>
      <c r="M17" s="110">
        <v>32</v>
      </c>
      <c r="N17" s="110">
        <v>32</v>
      </c>
      <c r="O17" s="110">
        <v>33</v>
      </c>
      <c r="P17" s="110">
        <v>34</v>
      </c>
      <c r="Q17" s="110">
        <v>33</v>
      </c>
      <c r="R17" s="110">
        <v>35</v>
      </c>
      <c r="S17" s="110">
        <v>34</v>
      </c>
      <c r="T17" s="110">
        <v>34</v>
      </c>
      <c r="U17" s="110">
        <v>25</v>
      </c>
      <c r="V17" s="110">
        <v>25</v>
      </c>
      <c r="W17" s="110">
        <v>27</v>
      </c>
      <c r="X17" s="110">
        <v>26</v>
      </c>
      <c r="Y17" s="110">
        <v>26</v>
      </c>
      <c r="Z17" s="110">
        <v>25</v>
      </c>
      <c r="AA17" s="100"/>
    </row>
    <row r="18" spans="2:27" ht="15.6" customHeight="1" x14ac:dyDescent="0.25">
      <c r="B18" s="100"/>
      <c r="C18" s="100"/>
      <c r="D18" s="100"/>
      <c r="E18" s="301" t="s">
        <v>390</v>
      </c>
      <c r="F18" s="302"/>
      <c r="G18" s="302"/>
      <c r="H18" s="303" t="s">
        <v>391</v>
      </c>
      <c r="I18" s="304"/>
      <c r="J18" s="109" t="s">
        <v>392</v>
      </c>
      <c r="K18" s="109" t="s">
        <v>393</v>
      </c>
      <c r="L18" s="110" t="s">
        <v>394</v>
      </c>
      <c r="M18" s="110" t="s">
        <v>395</v>
      </c>
      <c r="N18" s="110" t="s">
        <v>396</v>
      </c>
      <c r="O18" s="110" t="s">
        <v>397</v>
      </c>
      <c r="P18" s="110" t="s">
        <v>398</v>
      </c>
      <c r="Q18" s="110" t="s">
        <v>399</v>
      </c>
      <c r="R18" s="110" t="s">
        <v>400</v>
      </c>
      <c r="S18" s="110" t="s">
        <v>401</v>
      </c>
      <c r="T18" s="110" t="s">
        <v>402</v>
      </c>
      <c r="U18" s="110" t="s">
        <v>403</v>
      </c>
      <c r="V18" s="110" t="s">
        <v>404</v>
      </c>
      <c r="W18" s="110" t="s">
        <v>405</v>
      </c>
      <c r="X18" s="110" t="s">
        <v>406</v>
      </c>
      <c r="Y18" s="110" t="s">
        <v>407</v>
      </c>
      <c r="Z18" s="110" t="s">
        <v>408</v>
      </c>
      <c r="AA18" s="100"/>
    </row>
    <row r="19" spans="2:27" ht="15.6" customHeight="1" thickBot="1" x14ac:dyDescent="0.3">
      <c r="B19" s="100"/>
      <c r="C19" s="100"/>
      <c r="D19" s="100"/>
      <c r="E19" s="311" t="s">
        <v>409</v>
      </c>
      <c r="F19" s="312"/>
      <c r="G19" s="312"/>
      <c r="H19" s="313" t="s">
        <v>410</v>
      </c>
      <c r="I19" s="314"/>
      <c r="J19" s="112" t="s">
        <v>411</v>
      </c>
      <c r="K19" s="112" t="s">
        <v>412</v>
      </c>
      <c r="L19" s="113" t="s">
        <v>413</v>
      </c>
      <c r="M19" s="113" t="s">
        <v>414</v>
      </c>
      <c r="N19" s="113" t="s">
        <v>415</v>
      </c>
      <c r="O19" s="113" t="s">
        <v>416</v>
      </c>
      <c r="P19" s="113" t="s">
        <v>417</v>
      </c>
      <c r="Q19" s="113" t="s">
        <v>418</v>
      </c>
      <c r="R19" s="113" t="s">
        <v>419</v>
      </c>
      <c r="S19" s="113" t="s">
        <v>420</v>
      </c>
      <c r="T19" s="113" t="s">
        <v>421</v>
      </c>
      <c r="U19" s="113" t="s">
        <v>422</v>
      </c>
      <c r="V19" s="113" t="s">
        <v>423</v>
      </c>
      <c r="W19" s="113" t="s">
        <v>424</v>
      </c>
      <c r="X19" s="113" t="s">
        <v>425</v>
      </c>
      <c r="Y19" s="113" t="s">
        <v>426</v>
      </c>
      <c r="Z19" s="113" t="s">
        <v>427</v>
      </c>
      <c r="AA19" s="100"/>
    </row>
    <row r="20" spans="2:27" ht="15.6" customHeight="1" x14ac:dyDescent="0.25">
      <c r="B20" s="100"/>
      <c r="C20" s="100"/>
      <c r="D20" s="100"/>
      <c r="E20" s="309" t="s">
        <v>339</v>
      </c>
      <c r="F20" s="319"/>
      <c r="G20" s="310"/>
      <c r="H20" s="309" t="s">
        <v>338</v>
      </c>
      <c r="I20" s="310"/>
      <c r="J20" s="105" t="s">
        <v>339</v>
      </c>
      <c r="K20" s="110" t="s">
        <v>367</v>
      </c>
      <c r="L20" s="110" t="s">
        <v>367</v>
      </c>
      <c r="M20" s="110" t="s">
        <v>367</v>
      </c>
      <c r="N20" s="110" t="s">
        <v>367</v>
      </c>
      <c r="O20" s="110" t="s">
        <v>367</v>
      </c>
      <c r="P20" s="110" t="s">
        <v>367</v>
      </c>
      <c r="Q20" s="110" t="s">
        <v>338</v>
      </c>
      <c r="R20" s="110" t="s">
        <v>338</v>
      </c>
      <c r="S20" s="110" t="s">
        <v>368</v>
      </c>
      <c r="T20" s="110" t="s">
        <v>338</v>
      </c>
      <c r="U20" s="110" t="s">
        <v>338</v>
      </c>
      <c r="V20" s="110" t="s">
        <v>338</v>
      </c>
      <c r="W20" s="110" t="s">
        <v>338</v>
      </c>
      <c r="X20" s="110" t="s">
        <v>338</v>
      </c>
      <c r="Y20" s="110" t="s">
        <v>338</v>
      </c>
      <c r="Z20" s="110" t="s">
        <v>338</v>
      </c>
      <c r="AA20" s="100"/>
    </row>
    <row r="21" spans="2:27" ht="15.6" customHeight="1" x14ac:dyDescent="0.25">
      <c r="B21" s="100"/>
      <c r="C21" s="100"/>
      <c r="D21" s="100"/>
      <c r="E21" s="301">
        <v>50</v>
      </c>
      <c r="F21" s="302"/>
      <c r="G21" s="302"/>
      <c r="H21" s="303">
        <v>36</v>
      </c>
      <c r="I21" s="304"/>
      <c r="J21" s="109">
        <v>35</v>
      </c>
      <c r="K21" s="110">
        <v>35</v>
      </c>
      <c r="L21" s="110">
        <v>35</v>
      </c>
      <c r="M21" s="110">
        <v>35</v>
      </c>
      <c r="N21" s="110">
        <v>34</v>
      </c>
      <c r="O21" s="110">
        <v>34</v>
      </c>
      <c r="P21" s="110">
        <v>33</v>
      </c>
      <c r="Q21" s="110">
        <v>34</v>
      </c>
      <c r="R21" s="110">
        <v>35</v>
      </c>
      <c r="S21" s="110">
        <v>33</v>
      </c>
      <c r="T21" s="110">
        <v>34</v>
      </c>
      <c r="U21" s="110">
        <v>34</v>
      </c>
      <c r="V21" s="110">
        <v>32</v>
      </c>
      <c r="W21" s="110">
        <v>33</v>
      </c>
      <c r="X21" s="110">
        <v>33</v>
      </c>
      <c r="Y21" s="110">
        <v>31</v>
      </c>
      <c r="Z21" s="110">
        <v>35</v>
      </c>
      <c r="AA21" s="100"/>
    </row>
    <row r="22" spans="2:27" ht="15.6" customHeight="1" x14ac:dyDescent="0.25">
      <c r="B22" s="100"/>
      <c r="C22" s="100"/>
      <c r="D22" s="100"/>
      <c r="E22" s="301" t="s">
        <v>428</v>
      </c>
      <c r="F22" s="302"/>
      <c r="G22" s="302"/>
      <c r="H22" s="303" t="s">
        <v>429</v>
      </c>
      <c r="I22" s="304"/>
      <c r="J22" s="109" t="s">
        <v>430</v>
      </c>
      <c r="K22" s="110" t="s">
        <v>431</v>
      </c>
      <c r="L22" s="110" t="s">
        <v>432</v>
      </c>
      <c r="M22" s="110" t="s">
        <v>433</v>
      </c>
      <c r="N22" s="110" t="s">
        <v>434</v>
      </c>
      <c r="O22" s="110" t="s">
        <v>435</v>
      </c>
      <c r="P22" s="110" t="s">
        <v>436</v>
      </c>
      <c r="Q22" s="110" t="s">
        <v>437</v>
      </c>
      <c r="R22" s="110" t="s">
        <v>438</v>
      </c>
      <c r="S22" s="110" t="s">
        <v>439</v>
      </c>
      <c r="T22" s="110" t="s">
        <v>440</v>
      </c>
      <c r="U22" s="110" t="s">
        <v>441</v>
      </c>
      <c r="V22" s="110" t="s">
        <v>442</v>
      </c>
      <c r="W22" s="110" t="s">
        <v>443</v>
      </c>
      <c r="X22" s="110" t="s">
        <v>444</v>
      </c>
      <c r="Y22" s="110" t="s">
        <v>445</v>
      </c>
      <c r="Z22" s="110" t="s">
        <v>446</v>
      </c>
      <c r="AA22" s="100"/>
    </row>
    <row r="23" spans="2:27" ht="15.6" customHeight="1" thickBot="1" x14ac:dyDescent="0.3">
      <c r="B23" s="100"/>
      <c r="C23" s="100"/>
      <c r="D23" s="100"/>
      <c r="E23" s="311" t="s">
        <v>447</v>
      </c>
      <c r="F23" s="312"/>
      <c r="G23" s="312"/>
      <c r="H23" s="313" t="s">
        <v>448</v>
      </c>
      <c r="I23" s="314"/>
      <c r="J23" s="112" t="s">
        <v>449</v>
      </c>
      <c r="K23" s="113" t="s">
        <v>450</v>
      </c>
      <c r="L23" s="113" t="s">
        <v>451</v>
      </c>
      <c r="M23" s="113" t="s">
        <v>452</v>
      </c>
      <c r="N23" s="113" t="s">
        <v>453</v>
      </c>
      <c r="O23" s="113" t="s">
        <v>454</v>
      </c>
      <c r="P23" s="113" t="s">
        <v>455</v>
      </c>
      <c r="Q23" s="113" t="s">
        <v>456</v>
      </c>
      <c r="R23" s="113" t="s">
        <v>457</v>
      </c>
      <c r="S23" s="113" t="s">
        <v>458</v>
      </c>
      <c r="T23" s="113" t="s">
        <v>459</v>
      </c>
      <c r="U23" s="113" t="s">
        <v>460</v>
      </c>
      <c r="V23" s="113" t="s">
        <v>461</v>
      </c>
      <c r="W23" s="113" t="s">
        <v>462</v>
      </c>
      <c r="X23" s="113" t="s">
        <v>463</v>
      </c>
      <c r="Y23" s="113" t="s">
        <v>464</v>
      </c>
      <c r="Z23" s="113" t="s">
        <v>465</v>
      </c>
      <c r="AA23" s="100"/>
    </row>
    <row r="24" spans="2:27" ht="15.6" customHeight="1" x14ac:dyDescent="0.25">
      <c r="B24" s="100"/>
      <c r="C24" s="100"/>
      <c r="D24" s="100"/>
      <c r="E24" s="320" t="s">
        <v>338</v>
      </c>
      <c r="F24" s="321"/>
      <c r="G24" s="321"/>
      <c r="H24" s="322" t="s">
        <v>338</v>
      </c>
      <c r="I24" s="323"/>
      <c r="J24" s="110" t="s">
        <v>338</v>
      </c>
      <c r="K24" s="110" t="s">
        <v>338</v>
      </c>
      <c r="L24" s="110" t="s">
        <v>338</v>
      </c>
      <c r="M24" s="110" t="s">
        <v>338</v>
      </c>
      <c r="N24" s="110" t="s">
        <v>338</v>
      </c>
      <c r="O24" s="110" t="s">
        <v>338</v>
      </c>
      <c r="P24" s="110" t="s">
        <v>338</v>
      </c>
      <c r="Q24" s="110" t="s">
        <v>338</v>
      </c>
      <c r="R24" s="110" t="s">
        <v>338</v>
      </c>
      <c r="S24" s="110" t="s">
        <v>338</v>
      </c>
      <c r="T24" s="110" t="s">
        <v>338</v>
      </c>
      <c r="U24" s="110" t="s">
        <v>338</v>
      </c>
      <c r="V24" s="110" t="s">
        <v>338</v>
      </c>
      <c r="W24" s="110" t="s">
        <v>338</v>
      </c>
      <c r="X24" s="110" t="s">
        <v>338</v>
      </c>
      <c r="Y24" s="110" t="s">
        <v>338</v>
      </c>
      <c r="Z24" s="110" t="s">
        <v>338</v>
      </c>
      <c r="AA24" s="100"/>
    </row>
    <row r="25" spans="2:27" ht="15.6" customHeight="1" x14ac:dyDescent="0.25">
      <c r="B25" s="100"/>
      <c r="C25" s="100"/>
      <c r="D25" s="100"/>
      <c r="E25" s="320">
        <v>45</v>
      </c>
      <c r="F25" s="321"/>
      <c r="G25" s="321"/>
      <c r="H25" s="322">
        <v>32</v>
      </c>
      <c r="I25" s="323"/>
      <c r="J25" s="110">
        <v>32</v>
      </c>
      <c r="K25" s="110">
        <v>33</v>
      </c>
      <c r="L25" s="110">
        <v>33</v>
      </c>
      <c r="M25" s="110">
        <v>33</v>
      </c>
      <c r="N25" s="110">
        <v>34</v>
      </c>
      <c r="O25" s="110">
        <v>34</v>
      </c>
      <c r="P25" s="110">
        <v>33</v>
      </c>
      <c r="Q25" s="110">
        <v>34</v>
      </c>
      <c r="R25" s="110">
        <v>35</v>
      </c>
      <c r="S25" s="110">
        <v>34</v>
      </c>
      <c r="T25" s="110">
        <v>43</v>
      </c>
      <c r="U25" s="110">
        <v>36</v>
      </c>
      <c r="V25" s="110">
        <v>23</v>
      </c>
      <c r="W25" s="110">
        <v>28</v>
      </c>
      <c r="X25" s="110">
        <v>37</v>
      </c>
      <c r="Y25" s="110">
        <v>34</v>
      </c>
      <c r="Z25" s="110">
        <v>42</v>
      </c>
      <c r="AA25" s="100"/>
    </row>
    <row r="26" spans="2:27" ht="15.6" customHeight="1" x14ac:dyDescent="0.25">
      <c r="B26" s="100"/>
      <c r="C26" s="100"/>
      <c r="D26" s="100"/>
      <c r="E26" s="320" t="s">
        <v>466</v>
      </c>
      <c r="F26" s="321"/>
      <c r="G26" s="321"/>
      <c r="H26" s="322" t="s">
        <v>467</v>
      </c>
      <c r="I26" s="323"/>
      <c r="J26" s="110" t="s">
        <v>468</v>
      </c>
      <c r="K26" s="110" t="s">
        <v>469</v>
      </c>
      <c r="L26" s="110" t="s">
        <v>470</v>
      </c>
      <c r="M26" s="110" t="s">
        <v>471</v>
      </c>
      <c r="N26" s="110" t="s">
        <v>472</v>
      </c>
      <c r="O26" s="110" t="s">
        <v>473</v>
      </c>
      <c r="P26" s="110" t="s">
        <v>474</v>
      </c>
      <c r="Q26" s="110" t="s">
        <v>475</v>
      </c>
      <c r="R26" s="110" t="s">
        <v>476</v>
      </c>
      <c r="S26" s="110" t="s">
        <v>477</v>
      </c>
      <c r="T26" s="110" t="s">
        <v>478</v>
      </c>
      <c r="U26" s="110" t="s">
        <v>479</v>
      </c>
      <c r="V26" s="110" t="s">
        <v>480</v>
      </c>
      <c r="W26" s="110" t="s">
        <v>481</v>
      </c>
      <c r="X26" s="110" t="s">
        <v>482</v>
      </c>
      <c r="Y26" s="110" t="s">
        <v>483</v>
      </c>
      <c r="Z26" s="110" t="s">
        <v>484</v>
      </c>
      <c r="AA26" s="100"/>
    </row>
    <row r="27" spans="2:27" ht="15.6" customHeight="1" thickBot="1" x14ac:dyDescent="0.3">
      <c r="B27" s="100"/>
      <c r="C27" s="100"/>
      <c r="D27" s="100"/>
      <c r="E27" s="324" t="s">
        <v>485</v>
      </c>
      <c r="F27" s="325"/>
      <c r="G27" s="325"/>
      <c r="H27" s="326" t="s">
        <v>486</v>
      </c>
      <c r="I27" s="327"/>
      <c r="J27" s="116" t="s">
        <v>487</v>
      </c>
      <c r="K27" s="116" t="s">
        <v>488</v>
      </c>
      <c r="L27" s="116" t="s">
        <v>489</v>
      </c>
      <c r="M27" s="116" t="s">
        <v>490</v>
      </c>
      <c r="N27" s="116" t="s">
        <v>491</v>
      </c>
      <c r="O27" s="116" t="s">
        <v>492</v>
      </c>
      <c r="P27" s="116" t="s">
        <v>493</v>
      </c>
      <c r="Q27" s="116" t="s">
        <v>494</v>
      </c>
      <c r="R27" s="116" t="s">
        <v>495</v>
      </c>
      <c r="S27" s="116" t="s">
        <v>496</v>
      </c>
      <c r="T27" s="116" t="s">
        <v>497</v>
      </c>
      <c r="U27" s="116" t="s">
        <v>498</v>
      </c>
      <c r="V27" s="116" t="s">
        <v>499</v>
      </c>
      <c r="W27" s="116" t="s">
        <v>500</v>
      </c>
      <c r="X27" s="116" t="s">
        <v>501</v>
      </c>
      <c r="Y27" s="116" t="s">
        <v>502</v>
      </c>
      <c r="Z27" s="116" t="s">
        <v>503</v>
      </c>
      <c r="AA27" s="100"/>
    </row>
    <row r="28" spans="2:27" ht="15.6" customHeight="1" x14ac:dyDescent="0.25">
      <c r="B28" s="100"/>
      <c r="C28" s="100"/>
      <c r="D28" s="100"/>
      <c r="E28" s="328" t="s">
        <v>338</v>
      </c>
      <c r="F28" s="329"/>
      <c r="G28" s="329"/>
      <c r="H28" s="330" t="s">
        <v>338</v>
      </c>
      <c r="I28" s="331"/>
      <c r="J28" s="106" t="s">
        <v>338</v>
      </c>
      <c r="K28" s="106" t="s">
        <v>338</v>
      </c>
      <c r="L28" s="106" t="s">
        <v>338</v>
      </c>
      <c r="M28" s="106" t="s">
        <v>338</v>
      </c>
      <c r="N28" s="106" t="s">
        <v>339</v>
      </c>
      <c r="O28" s="106" t="s">
        <v>339</v>
      </c>
      <c r="P28" s="106" t="s">
        <v>339</v>
      </c>
      <c r="Q28" s="107" t="s">
        <v>338</v>
      </c>
      <c r="R28" s="386"/>
      <c r="S28" s="388"/>
      <c r="T28" s="388"/>
      <c r="U28" s="388"/>
      <c r="V28" s="388"/>
      <c r="W28" s="388"/>
      <c r="X28" s="388"/>
      <c r="Y28" s="386"/>
      <c r="Z28" s="386"/>
      <c r="AA28" s="100"/>
    </row>
    <row r="29" spans="2:27" ht="15.6" customHeight="1" x14ac:dyDescent="0.3">
      <c r="B29" s="100"/>
      <c r="C29" s="100"/>
      <c r="D29" s="100"/>
      <c r="E29" s="320">
        <v>49</v>
      </c>
      <c r="F29" s="321"/>
      <c r="G29" s="321"/>
      <c r="H29" s="322">
        <v>33</v>
      </c>
      <c r="I29" s="323"/>
      <c r="J29" s="110">
        <v>28</v>
      </c>
      <c r="K29" s="110">
        <v>31</v>
      </c>
      <c r="L29" s="110">
        <v>30</v>
      </c>
      <c r="M29" s="110">
        <v>30</v>
      </c>
      <c r="N29" s="110">
        <v>29</v>
      </c>
      <c r="O29" s="110">
        <v>31</v>
      </c>
      <c r="P29" s="110">
        <v>30</v>
      </c>
      <c r="Q29" s="111">
        <v>31</v>
      </c>
      <c r="R29" s="386"/>
      <c r="S29" s="388"/>
      <c r="T29" s="388"/>
      <c r="U29" s="388"/>
      <c r="V29" s="388"/>
      <c r="W29" s="388"/>
      <c r="X29" s="388"/>
      <c r="Y29" s="389"/>
      <c r="Z29" s="389"/>
      <c r="AA29" s="100"/>
    </row>
    <row r="30" spans="2:27" ht="15.6" customHeight="1" x14ac:dyDescent="0.25">
      <c r="B30" s="100"/>
      <c r="C30" s="100"/>
      <c r="D30" s="100"/>
      <c r="E30" s="320" t="s">
        <v>504</v>
      </c>
      <c r="F30" s="321"/>
      <c r="G30" s="321"/>
      <c r="H30" s="322" t="s">
        <v>505</v>
      </c>
      <c r="I30" s="323"/>
      <c r="J30" s="110" t="s">
        <v>506</v>
      </c>
      <c r="K30" s="110" t="s">
        <v>507</v>
      </c>
      <c r="L30" s="110" t="s">
        <v>508</v>
      </c>
      <c r="M30" s="110" t="s">
        <v>509</v>
      </c>
      <c r="N30" s="110" t="s">
        <v>510</v>
      </c>
      <c r="O30" s="110" t="s">
        <v>511</v>
      </c>
      <c r="P30" s="110" t="s">
        <v>512</v>
      </c>
      <c r="Q30" s="111" t="s">
        <v>513</v>
      </c>
      <c r="R30" s="386"/>
      <c r="S30" s="388"/>
      <c r="T30" s="388"/>
      <c r="U30" s="388"/>
      <c r="V30" s="388"/>
      <c r="W30" s="388"/>
      <c r="X30" s="388"/>
      <c r="Y30" s="388"/>
      <c r="Z30" s="390"/>
      <c r="AA30" s="117"/>
    </row>
    <row r="31" spans="2:27" ht="15.6" customHeight="1" thickBot="1" x14ac:dyDescent="0.3">
      <c r="B31" s="100"/>
      <c r="C31" s="100"/>
      <c r="D31" s="100"/>
      <c r="E31" s="332" t="s">
        <v>514</v>
      </c>
      <c r="F31" s="333"/>
      <c r="G31" s="333"/>
      <c r="H31" s="334" t="s">
        <v>515</v>
      </c>
      <c r="I31" s="335"/>
      <c r="J31" s="113" t="s">
        <v>516</v>
      </c>
      <c r="K31" s="113" t="s">
        <v>517</v>
      </c>
      <c r="L31" s="113" t="s">
        <v>518</v>
      </c>
      <c r="M31" s="113" t="s">
        <v>519</v>
      </c>
      <c r="N31" s="113" t="s">
        <v>520</v>
      </c>
      <c r="O31" s="113" t="s">
        <v>521</v>
      </c>
      <c r="P31" s="113" t="s">
        <v>522</v>
      </c>
      <c r="Q31" s="114" t="s">
        <v>523</v>
      </c>
      <c r="R31" s="386"/>
      <c r="S31" s="388"/>
      <c r="T31" s="388"/>
      <c r="U31" s="388"/>
      <c r="V31" s="388"/>
      <c r="W31" s="388"/>
      <c r="X31" s="388"/>
      <c r="Y31" s="124"/>
      <c r="Z31" s="390"/>
      <c r="AA31" s="117"/>
    </row>
    <row r="32" spans="2:27" ht="15.6" customHeight="1" x14ac:dyDescent="0.25">
      <c r="B32" s="100"/>
      <c r="C32" s="100"/>
      <c r="D32" s="100"/>
      <c r="E32" s="115" t="s">
        <v>338</v>
      </c>
      <c r="F32" s="336" t="s">
        <v>368</v>
      </c>
      <c r="G32" s="336"/>
      <c r="H32" s="337"/>
      <c r="I32" s="176" t="s">
        <v>368</v>
      </c>
      <c r="J32" s="110" t="s">
        <v>340</v>
      </c>
      <c r="K32" s="110" t="s">
        <v>340</v>
      </c>
      <c r="L32" s="110" t="s">
        <v>338</v>
      </c>
      <c r="M32" s="110" t="s">
        <v>338</v>
      </c>
      <c r="N32" s="110" t="s">
        <v>338</v>
      </c>
      <c r="O32" s="110" t="s">
        <v>338</v>
      </c>
      <c r="P32" s="110" t="s">
        <v>338</v>
      </c>
      <c r="Q32" s="111" t="s">
        <v>338</v>
      </c>
      <c r="R32" s="386"/>
      <c r="S32" s="388"/>
      <c r="T32" s="388"/>
      <c r="U32" s="388"/>
      <c r="V32" s="388"/>
      <c r="W32" s="388"/>
      <c r="X32" s="388"/>
      <c r="Y32" s="391"/>
      <c r="Z32" s="392"/>
      <c r="AA32" s="117"/>
    </row>
    <row r="33" spans="2:32" ht="15.6" customHeight="1" x14ac:dyDescent="0.25">
      <c r="B33" s="100"/>
      <c r="C33" s="100"/>
      <c r="D33" s="100"/>
      <c r="E33" s="110">
        <v>18</v>
      </c>
      <c r="F33" s="321">
        <v>36</v>
      </c>
      <c r="G33" s="321"/>
      <c r="H33" s="323"/>
      <c r="I33" s="176">
        <v>37</v>
      </c>
      <c r="J33" s="110">
        <v>36</v>
      </c>
      <c r="K33" s="110">
        <v>37</v>
      </c>
      <c r="L33" s="110">
        <v>37</v>
      </c>
      <c r="M33" s="110">
        <v>37</v>
      </c>
      <c r="N33" s="110">
        <v>37</v>
      </c>
      <c r="O33" s="110">
        <v>38</v>
      </c>
      <c r="P33" s="110">
        <v>37</v>
      </c>
      <c r="Q33" s="111">
        <v>38</v>
      </c>
      <c r="R33" s="386"/>
      <c r="S33" s="388"/>
      <c r="T33" s="388"/>
      <c r="U33" s="388"/>
      <c r="V33" s="388"/>
      <c r="W33" s="388"/>
      <c r="X33" s="388"/>
      <c r="Y33" s="391"/>
      <c r="Z33" s="393"/>
      <c r="AA33" s="117"/>
    </row>
    <row r="34" spans="2:32" ht="15.6" customHeight="1" x14ac:dyDescent="0.25">
      <c r="B34" s="100"/>
      <c r="C34" s="100"/>
      <c r="D34" s="100"/>
      <c r="E34" s="110" t="s">
        <v>524</v>
      </c>
      <c r="F34" s="321" t="s">
        <v>525</v>
      </c>
      <c r="G34" s="321"/>
      <c r="H34" s="323"/>
      <c r="I34" s="176" t="s">
        <v>526</v>
      </c>
      <c r="J34" s="110" t="s">
        <v>527</v>
      </c>
      <c r="K34" s="110" t="s">
        <v>528</v>
      </c>
      <c r="L34" s="110" t="s">
        <v>529</v>
      </c>
      <c r="M34" s="110" t="s">
        <v>530</v>
      </c>
      <c r="N34" s="110" t="s">
        <v>531</v>
      </c>
      <c r="O34" s="110" t="s">
        <v>532</v>
      </c>
      <c r="P34" s="110" t="s">
        <v>533</v>
      </c>
      <c r="Q34" s="111" t="s">
        <v>534</v>
      </c>
      <c r="R34" s="386"/>
      <c r="S34" s="388"/>
      <c r="T34" s="388"/>
      <c r="U34" s="388"/>
      <c r="V34" s="388"/>
      <c r="W34" s="388"/>
      <c r="X34" s="388"/>
      <c r="Y34" s="394"/>
      <c r="Z34" s="393"/>
      <c r="AA34" s="117"/>
    </row>
    <row r="35" spans="2:32" ht="15.6" customHeight="1" thickBot="1" x14ac:dyDescent="0.3">
      <c r="B35" s="100"/>
      <c r="C35" s="100"/>
      <c r="D35" s="100"/>
      <c r="E35" s="110" t="s">
        <v>535</v>
      </c>
      <c r="F35" s="321" t="s">
        <v>536</v>
      </c>
      <c r="G35" s="321"/>
      <c r="H35" s="323"/>
      <c r="I35" s="176" t="s">
        <v>537</v>
      </c>
      <c r="J35" s="110" t="s">
        <v>538</v>
      </c>
      <c r="K35" s="110" t="s">
        <v>539</v>
      </c>
      <c r="L35" s="110" t="s">
        <v>540</v>
      </c>
      <c r="M35" s="110" t="s">
        <v>541</v>
      </c>
      <c r="N35" s="110" t="s">
        <v>542</v>
      </c>
      <c r="O35" s="110" t="s">
        <v>543</v>
      </c>
      <c r="P35" s="110" t="s">
        <v>544</v>
      </c>
      <c r="Q35" s="111" t="s">
        <v>545</v>
      </c>
      <c r="R35" s="386"/>
      <c r="S35" s="388"/>
      <c r="T35" s="388"/>
      <c r="U35" s="388"/>
      <c r="V35" s="388"/>
      <c r="W35" s="388"/>
      <c r="X35" s="388"/>
      <c r="Y35" s="394"/>
      <c r="Z35" s="125"/>
      <c r="AA35" s="117"/>
    </row>
    <row r="36" spans="2:32" ht="15.6" customHeight="1" x14ac:dyDescent="0.25">
      <c r="B36" s="100"/>
      <c r="C36" s="100"/>
      <c r="D36" s="100"/>
      <c r="E36" s="115" t="s">
        <v>338</v>
      </c>
      <c r="F36" s="182"/>
      <c r="G36" s="182" t="s">
        <v>338</v>
      </c>
      <c r="H36" s="183"/>
      <c r="I36" s="182" t="s">
        <v>338</v>
      </c>
      <c r="J36" s="115" t="s">
        <v>338</v>
      </c>
      <c r="K36" s="115" t="s">
        <v>338</v>
      </c>
      <c r="L36" s="115" t="s">
        <v>338</v>
      </c>
      <c r="M36" s="115" t="s">
        <v>338</v>
      </c>
      <c r="N36" s="115" t="s">
        <v>338</v>
      </c>
      <c r="O36" s="115" t="s">
        <v>338</v>
      </c>
      <c r="P36" s="115" t="s">
        <v>338</v>
      </c>
      <c r="Q36" s="118" t="s">
        <v>338</v>
      </c>
      <c r="R36" s="386"/>
      <c r="S36" s="388"/>
      <c r="T36" s="388"/>
      <c r="U36" s="388"/>
      <c r="V36" s="388"/>
      <c r="W36" s="388"/>
      <c r="X36" s="388"/>
      <c r="Y36" s="394"/>
      <c r="Z36" s="125"/>
      <c r="AA36" s="117"/>
      <c r="AC36" s="119"/>
    </row>
    <row r="37" spans="2:32" ht="15.6" customHeight="1" x14ac:dyDescent="0.25">
      <c r="B37" s="100"/>
      <c r="C37" s="100"/>
      <c r="D37" s="100"/>
      <c r="E37" s="110">
        <v>18</v>
      </c>
      <c r="F37" s="321">
        <v>25</v>
      </c>
      <c r="G37" s="321"/>
      <c r="H37" s="323"/>
      <c r="I37" s="176">
        <v>26</v>
      </c>
      <c r="J37" s="110">
        <v>27</v>
      </c>
      <c r="K37" s="110">
        <v>27</v>
      </c>
      <c r="L37" s="110">
        <v>27</v>
      </c>
      <c r="M37" s="110">
        <v>28</v>
      </c>
      <c r="N37" s="110">
        <v>27</v>
      </c>
      <c r="O37" s="110">
        <v>26</v>
      </c>
      <c r="P37" s="110">
        <v>27</v>
      </c>
      <c r="Q37" s="111">
        <v>13</v>
      </c>
      <c r="R37" s="386"/>
      <c r="S37" s="388"/>
      <c r="T37" s="388"/>
      <c r="U37" s="388"/>
      <c r="V37" s="388"/>
      <c r="W37" s="388"/>
      <c r="X37" s="388"/>
      <c r="Y37" s="125"/>
      <c r="Z37" s="125"/>
      <c r="AA37" s="117"/>
      <c r="AC37" s="119"/>
      <c r="AE37" s="119"/>
    </row>
    <row r="38" spans="2:32" ht="15.6" customHeight="1" x14ac:dyDescent="0.25">
      <c r="B38" s="100"/>
      <c r="C38" s="100"/>
      <c r="D38" s="100"/>
      <c r="E38" s="110" t="s">
        <v>546</v>
      </c>
      <c r="F38" s="321" t="s">
        <v>547</v>
      </c>
      <c r="G38" s="321"/>
      <c r="H38" s="323"/>
      <c r="I38" s="176" t="s">
        <v>548</v>
      </c>
      <c r="J38" s="110" t="s">
        <v>549</v>
      </c>
      <c r="K38" s="110" t="s">
        <v>550</v>
      </c>
      <c r="L38" s="110" t="s">
        <v>551</v>
      </c>
      <c r="M38" s="110" t="s">
        <v>552</v>
      </c>
      <c r="N38" s="110" t="s">
        <v>553</v>
      </c>
      <c r="O38" s="110" t="s">
        <v>554</v>
      </c>
      <c r="P38" s="110" t="s">
        <v>555</v>
      </c>
      <c r="Q38" s="111" t="s">
        <v>556</v>
      </c>
      <c r="R38" s="386"/>
      <c r="S38" s="388"/>
      <c r="T38" s="388"/>
      <c r="U38" s="388"/>
      <c r="V38" s="388"/>
      <c r="W38" s="388"/>
      <c r="X38" s="388"/>
      <c r="Y38" s="124"/>
      <c r="Z38" s="124"/>
      <c r="AA38" s="117"/>
      <c r="AC38" s="119"/>
    </row>
    <row r="39" spans="2:32" ht="15.6" customHeight="1" thickBot="1" x14ac:dyDescent="0.35">
      <c r="B39" s="100"/>
      <c r="C39" s="100"/>
      <c r="D39" s="100"/>
      <c r="E39" s="113" t="s">
        <v>557</v>
      </c>
      <c r="F39" s="333" t="s">
        <v>558</v>
      </c>
      <c r="G39" s="333"/>
      <c r="H39" s="335"/>
      <c r="I39" s="178" t="s">
        <v>559</v>
      </c>
      <c r="J39" s="113" t="s">
        <v>560</v>
      </c>
      <c r="K39" s="113" t="s">
        <v>561</v>
      </c>
      <c r="L39" s="113" t="s">
        <v>562</v>
      </c>
      <c r="M39" s="113" t="s">
        <v>563</v>
      </c>
      <c r="N39" s="113" t="s">
        <v>564</v>
      </c>
      <c r="O39" s="113" t="s">
        <v>565</v>
      </c>
      <c r="P39" s="113" t="s">
        <v>566</v>
      </c>
      <c r="Q39" s="114" t="s">
        <v>567</v>
      </c>
      <c r="R39" s="386"/>
      <c r="S39" s="388"/>
      <c r="T39" s="388"/>
      <c r="U39" s="388"/>
      <c r="V39" s="388"/>
      <c r="W39" s="388"/>
      <c r="X39" s="395" t="s">
        <v>568</v>
      </c>
      <c r="Y39" s="396"/>
      <c r="Z39" s="397"/>
      <c r="AA39" s="340"/>
      <c r="AB39" s="340"/>
      <c r="AC39" s="120"/>
    </row>
    <row r="40" spans="2:32" ht="16.2" thickBot="1" x14ac:dyDescent="0.35">
      <c r="B40" s="100"/>
      <c r="C40" s="100"/>
      <c r="D40" s="100"/>
      <c r="E40" s="341" t="s">
        <v>569</v>
      </c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3"/>
      <c r="R40" s="386"/>
      <c r="S40" s="388"/>
      <c r="T40" s="388"/>
      <c r="U40" s="388"/>
      <c r="V40" s="388"/>
      <c r="W40" s="388"/>
      <c r="X40" s="398"/>
      <c r="Y40" s="124" t="s">
        <v>570</v>
      </c>
      <c r="Z40" s="125"/>
      <c r="AA40" s="175" t="s">
        <v>571</v>
      </c>
      <c r="AB40" s="175"/>
      <c r="AC40" s="175"/>
      <c r="AD40" s="122"/>
      <c r="AE40" s="117"/>
      <c r="AF40" s="122"/>
    </row>
    <row r="41" spans="2:32" ht="15.6" x14ac:dyDescent="0.3">
      <c r="X41" s="123"/>
      <c r="Y41" s="124" t="s">
        <v>572</v>
      </c>
      <c r="Z41" s="125"/>
      <c r="AA41" s="175" t="s">
        <v>573</v>
      </c>
      <c r="AB41" s="175"/>
      <c r="AC41" s="175"/>
      <c r="AD41" s="122"/>
      <c r="AE41" s="117"/>
      <c r="AF41" s="122"/>
    </row>
    <row r="42" spans="2:32" ht="15.6" x14ac:dyDescent="0.3">
      <c r="X42" s="126"/>
      <c r="Y42" s="124" t="s">
        <v>574</v>
      </c>
      <c r="Z42" s="125"/>
      <c r="AA42" s="175" t="s">
        <v>575</v>
      </c>
      <c r="AB42" s="175"/>
      <c r="AC42" s="175"/>
      <c r="AD42" s="122"/>
      <c r="AE42" s="117"/>
      <c r="AF42" s="122"/>
    </row>
    <row r="43" spans="2:32" ht="15.6" x14ac:dyDescent="0.3">
      <c r="C43" s="100"/>
      <c r="D43" s="100"/>
      <c r="E43" s="100"/>
      <c r="F43" s="100"/>
      <c r="G43" s="100"/>
      <c r="H43" s="100"/>
      <c r="X43" s="127"/>
      <c r="Y43" s="124" t="s">
        <v>576</v>
      </c>
      <c r="Z43" s="125"/>
      <c r="AA43" s="175" t="s">
        <v>577</v>
      </c>
      <c r="AB43" s="175"/>
      <c r="AC43" s="175"/>
      <c r="AD43" s="122"/>
      <c r="AE43" s="117"/>
      <c r="AF43" s="122"/>
    </row>
    <row r="44" spans="2:32" ht="15.6" x14ac:dyDescent="0.3">
      <c r="X44" s="128"/>
      <c r="Y44" s="124" t="s">
        <v>578</v>
      </c>
      <c r="Z44" s="125"/>
      <c r="AA44" s="338" t="s">
        <v>579</v>
      </c>
      <c r="AB44" s="338"/>
      <c r="AC44" s="338"/>
      <c r="AD44" s="122"/>
      <c r="AE44" s="117"/>
      <c r="AF44" s="122"/>
    </row>
    <row r="45" spans="2:32" ht="15.6" x14ac:dyDescent="0.3">
      <c r="Q45" s="101" t="s">
        <v>580</v>
      </c>
      <c r="X45" s="129"/>
      <c r="Y45" s="124" t="s">
        <v>581</v>
      </c>
      <c r="Z45" s="125"/>
      <c r="AA45" s="338" t="s">
        <v>582</v>
      </c>
      <c r="AB45" s="338"/>
      <c r="AC45" s="338"/>
      <c r="AD45" s="130"/>
      <c r="AE45" s="117"/>
    </row>
    <row r="46" spans="2:32" ht="15.6" x14ac:dyDescent="0.3">
      <c r="R46" s="101" t="s">
        <v>583</v>
      </c>
      <c r="X46" s="121"/>
      <c r="Y46" s="124" t="s">
        <v>584</v>
      </c>
      <c r="Z46" s="125"/>
      <c r="AA46" s="339" t="s">
        <v>585</v>
      </c>
      <c r="AB46" s="339"/>
      <c r="AC46" s="339"/>
      <c r="AD46" s="100"/>
    </row>
    <row r="47" spans="2:32" x14ac:dyDescent="0.25">
      <c r="R47" s="101" t="s">
        <v>586</v>
      </c>
      <c r="Y47" s="131" t="s">
        <v>587</v>
      </c>
      <c r="Z47" s="124"/>
      <c r="AA47" s="338" t="s">
        <v>588</v>
      </c>
      <c r="AB47" s="338"/>
      <c r="AC47" s="338"/>
      <c r="AD47" s="100"/>
    </row>
    <row r="48" spans="2:32" x14ac:dyDescent="0.25">
      <c r="R48" s="101" t="s">
        <v>691</v>
      </c>
      <c r="Y48" s="131"/>
      <c r="Z48" s="124"/>
      <c r="AA48" s="175"/>
      <c r="AB48" s="175"/>
      <c r="AC48" s="175"/>
      <c r="AD48" s="100"/>
    </row>
    <row r="49" spans="18:30" x14ac:dyDescent="0.25">
      <c r="R49" s="101" t="s">
        <v>589</v>
      </c>
      <c r="Y49" s="131"/>
      <c r="Z49" s="124"/>
      <c r="AA49" s="175"/>
      <c r="AB49" s="175"/>
      <c r="AC49" s="175"/>
      <c r="AD49" s="100"/>
    </row>
    <row r="50" spans="18:30" x14ac:dyDescent="0.25">
      <c r="R50" s="101" t="s">
        <v>590</v>
      </c>
      <c r="AD50" s="100"/>
    </row>
    <row r="51" spans="18:30" x14ac:dyDescent="0.25">
      <c r="R51" s="101" t="s">
        <v>591</v>
      </c>
      <c r="AD51" s="100"/>
    </row>
    <row r="52" spans="18:30" x14ac:dyDescent="0.25">
      <c r="X52" s="131"/>
    </row>
    <row r="53" spans="18:30" x14ac:dyDescent="0.25">
      <c r="X53" s="100"/>
      <c r="Y53" s="100"/>
      <c r="Z53" s="100"/>
      <c r="AA53" s="100"/>
      <c r="AB53" s="100"/>
      <c r="AC53" s="100"/>
    </row>
  </sheetData>
  <mergeCells count="64">
    <mergeCell ref="AA45:AC45"/>
    <mergeCell ref="AA46:AC46"/>
    <mergeCell ref="AA47:AC47"/>
    <mergeCell ref="F37:H37"/>
    <mergeCell ref="F38:H38"/>
    <mergeCell ref="F39:H39"/>
    <mergeCell ref="AA39:AB39"/>
    <mergeCell ref="E40:Q40"/>
    <mergeCell ref="AA44:AC44"/>
    <mergeCell ref="E31:G31"/>
    <mergeCell ref="H31:I31"/>
    <mergeCell ref="F32:H32"/>
    <mergeCell ref="F33:H33"/>
    <mergeCell ref="F34:H34"/>
    <mergeCell ref="F35:H35"/>
    <mergeCell ref="E28:G28"/>
    <mergeCell ref="H28:I28"/>
    <mergeCell ref="E29:G29"/>
    <mergeCell ref="H29:I29"/>
    <mergeCell ref="E30:G30"/>
    <mergeCell ref="H30:I30"/>
    <mergeCell ref="E25:G25"/>
    <mergeCell ref="H25:I25"/>
    <mergeCell ref="E26:G26"/>
    <mergeCell ref="H26:I26"/>
    <mergeCell ref="E27:G27"/>
    <mergeCell ref="H27:I27"/>
    <mergeCell ref="E22:G22"/>
    <mergeCell ref="H22:I22"/>
    <mergeCell ref="E23:G23"/>
    <mergeCell ref="H23:I23"/>
    <mergeCell ref="E24:G24"/>
    <mergeCell ref="H24:I24"/>
    <mergeCell ref="E19:G19"/>
    <mergeCell ref="H19:I19"/>
    <mergeCell ref="E20:G20"/>
    <mergeCell ref="H20:I20"/>
    <mergeCell ref="E21:G21"/>
    <mergeCell ref="H21:I21"/>
    <mergeCell ref="E16:G16"/>
    <mergeCell ref="H16:I16"/>
    <mergeCell ref="E17:G17"/>
    <mergeCell ref="H17:I17"/>
    <mergeCell ref="E18:G18"/>
    <mergeCell ref="H18:I18"/>
    <mergeCell ref="E13:G13"/>
    <mergeCell ref="H13:I13"/>
    <mergeCell ref="E14:G14"/>
    <mergeCell ref="H14:I14"/>
    <mergeCell ref="E15:G15"/>
    <mergeCell ref="H15:I15"/>
    <mergeCell ref="E10:G10"/>
    <mergeCell ref="H10:I10"/>
    <mergeCell ref="E11:G11"/>
    <mergeCell ref="H11:I11"/>
    <mergeCell ref="E12:G12"/>
    <mergeCell ref="H12:I12"/>
    <mergeCell ref="E1:Z1"/>
    <mergeCell ref="E2:Z2"/>
    <mergeCell ref="E3:Z3"/>
    <mergeCell ref="E8:G8"/>
    <mergeCell ref="H8:I8"/>
    <mergeCell ref="E9:G9"/>
    <mergeCell ref="H9:I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25" sqref="G25"/>
    </sheetView>
  </sheetViews>
  <sheetFormatPr defaultRowHeight="14.4" x14ac:dyDescent="0.3"/>
  <cols>
    <col min="6" max="6" width="9.6640625" bestFit="1" customWidth="1"/>
  </cols>
  <sheetData>
    <row r="1" spans="1:6" x14ac:dyDescent="0.3">
      <c r="A1" s="344" t="s">
        <v>594</v>
      </c>
      <c r="B1" s="346" t="s">
        <v>595</v>
      </c>
      <c r="C1" s="347"/>
      <c r="D1" s="347"/>
      <c r="E1" s="348"/>
    </row>
    <row r="2" spans="1:6" ht="15" thickBot="1" x14ac:dyDescent="0.35">
      <c r="A2" s="345"/>
      <c r="B2" s="132" t="s">
        <v>596</v>
      </c>
      <c r="C2" s="132" t="s">
        <v>597</v>
      </c>
      <c r="D2" s="132" t="s">
        <v>598</v>
      </c>
      <c r="E2" s="132" t="s">
        <v>599</v>
      </c>
    </row>
    <row r="3" spans="1:6" x14ac:dyDescent="0.3">
      <c r="A3" s="138" t="s">
        <v>600</v>
      </c>
      <c r="B3" s="133"/>
      <c r="C3" s="133">
        <v>1</v>
      </c>
      <c r="D3" s="133">
        <v>2</v>
      </c>
      <c r="E3" s="134">
        <f>SUM(B3:D3)</f>
        <v>3</v>
      </c>
      <c r="F3" t="s">
        <v>605</v>
      </c>
    </row>
    <row r="4" spans="1:6" x14ac:dyDescent="0.3">
      <c r="A4" s="138" t="s">
        <v>601</v>
      </c>
      <c r="B4" s="136">
        <v>1</v>
      </c>
      <c r="C4" s="136">
        <v>1</v>
      </c>
      <c r="D4" s="136">
        <v>2</v>
      </c>
      <c r="E4" s="134">
        <f>SUM(B4:D4)</f>
        <v>4</v>
      </c>
      <c r="F4" t="s">
        <v>606</v>
      </c>
    </row>
    <row r="5" spans="1:6" x14ac:dyDescent="0.3">
      <c r="A5" s="138" t="s">
        <v>602</v>
      </c>
      <c r="B5" s="136">
        <v>1</v>
      </c>
      <c r="C5" s="136">
        <v>1</v>
      </c>
      <c r="D5" s="136">
        <v>2</v>
      </c>
      <c r="E5" s="134">
        <f>SUM(B5:D5)</f>
        <v>4</v>
      </c>
      <c r="F5" t="s">
        <v>607</v>
      </c>
    </row>
    <row r="6" spans="1:6" x14ac:dyDescent="0.3">
      <c r="A6" s="138" t="s">
        <v>603</v>
      </c>
      <c r="B6" s="136">
        <v>1</v>
      </c>
      <c r="C6" s="136">
        <v>1</v>
      </c>
      <c r="D6" s="137"/>
      <c r="E6" s="134">
        <f>SUM(B6:D6)</f>
        <v>2</v>
      </c>
      <c r="F6" t="s">
        <v>608</v>
      </c>
    </row>
    <row r="7" spans="1:6" x14ac:dyDescent="0.3">
      <c r="A7" s="138" t="s">
        <v>604</v>
      </c>
      <c r="B7" s="136">
        <v>1</v>
      </c>
      <c r="C7" s="136">
        <v>1</v>
      </c>
      <c r="D7" s="136">
        <v>2</v>
      </c>
      <c r="E7" s="134">
        <f>SUM(B7:D7)</f>
        <v>4</v>
      </c>
      <c r="F7" t="s">
        <v>609</v>
      </c>
    </row>
    <row r="8" spans="1:6" x14ac:dyDescent="0.3">
      <c r="A8" s="135"/>
      <c r="B8" s="136"/>
      <c r="C8" s="136"/>
      <c r="D8" s="136"/>
      <c r="E8" s="134">
        <f>SUM(E3:E7)</f>
        <v>17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5" sqref="K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8" sqref="G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zoomScale="60" zoomScaleNormal="60" workbookViewId="0">
      <selection activeCell="F15" sqref="F15"/>
    </sheetView>
  </sheetViews>
  <sheetFormatPr defaultColWidth="9.109375" defaultRowHeight="13.8" x14ac:dyDescent="0.25"/>
  <cols>
    <col min="1" max="1" width="3.5546875" style="35" bestFit="1" customWidth="1"/>
    <col min="2" max="2" width="9.109375" style="35"/>
    <col min="3" max="3" width="17" style="35" customWidth="1"/>
    <col min="4" max="4" width="21" style="35" customWidth="1"/>
    <col min="5" max="5" width="10.6640625" style="43" bestFit="1" customWidth="1"/>
    <col min="6" max="6" width="22" style="35" customWidth="1"/>
    <col min="7" max="7" width="21.109375" style="35" customWidth="1"/>
    <col min="8" max="9" width="9.109375" style="35"/>
    <col min="10" max="10" width="41" style="35" customWidth="1"/>
    <col min="11" max="16384" width="9.109375" style="20"/>
  </cols>
  <sheetData>
    <row r="1" spans="1:10" s="14" customFormat="1" x14ac:dyDescent="0.25">
      <c r="A1" s="349" t="s">
        <v>13</v>
      </c>
      <c r="B1" s="349"/>
      <c r="C1" s="349"/>
      <c r="D1" s="349"/>
      <c r="E1" s="349"/>
      <c r="F1" s="349"/>
      <c r="G1" s="349"/>
      <c r="H1" s="349"/>
      <c r="I1" s="349"/>
      <c r="J1" s="349"/>
    </row>
    <row r="2" spans="1:10" s="14" customFormat="1" x14ac:dyDescent="0.25">
      <c r="A2" s="349" t="s">
        <v>66</v>
      </c>
      <c r="B2" s="349"/>
      <c r="C2" s="349"/>
      <c r="D2" s="349"/>
      <c r="E2" s="349"/>
      <c r="F2" s="349"/>
      <c r="G2" s="349"/>
      <c r="H2" s="349"/>
      <c r="I2" s="349"/>
      <c r="J2" s="349"/>
    </row>
    <row r="3" spans="1:10" s="14" customFormat="1" x14ac:dyDescent="0.25">
      <c r="A3" s="349" t="s">
        <v>67</v>
      </c>
      <c r="B3" s="349"/>
      <c r="C3" s="349"/>
      <c r="D3" s="349"/>
      <c r="E3" s="349"/>
      <c r="F3" s="349"/>
      <c r="G3" s="349"/>
      <c r="H3" s="349"/>
      <c r="I3" s="349"/>
      <c r="J3" s="349"/>
    </row>
    <row r="4" spans="1:10" s="14" customFormat="1" x14ac:dyDescent="0.25">
      <c r="A4" s="377" t="s">
        <v>69</v>
      </c>
      <c r="B4" s="377"/>
      <c r="C4" s="377"/>
      <c r="D4" s="15"/>
      <c r="E4" s="51"/>
      <c r="F4" s="15"/>
      <c r="G4" s="15"/>
      <c r="H4" s="15"/>
      <c r="I4" s="15"/>
      <c r="J4" s="15"/>
    </row>
    <row r="5" spans="1:10" s="14" customFormat="1" x14ac:dyDescent="0.25">
      <c r="A5" s="15"/>
      <c r="B5" s="15"/>
      <c r="C5" s="39">
        <v>1</v>
      </c>
      <c r="D5" s="350" t="s">
        <v>74</v>
      </c>
      <c r="E5" s="350"/>
      <c r="F5" s="350"/>
      <c r="G5" s="40"/>
      <c r="H5" s="15"/>
      <c r="I5" s="15"/>
      <c r="J5" s="15"/>
    </row>
    <row r="6" spans="1:10" s="14" customFormat="1" x14ac:dyDescent="0.25">
      <c r="A6" s="15"/>
      <c r="B6" s="15"/>
      <c r="C6" s="39">
        <v>2</v>
      </c>
      <c r="D6" s="350" t="s">
        <v>75</v>
      </c>
      <c r="E6" s="350"/>
      <c r="F6" s="350"/>
      <c r="G6" s="40"/>
      <c r="H6" s="15"/>
      <c r="I6" s="15"/>
      <c r="J6" s="15"/>
    </row>
    <row r="7" spans="1:10" s="14" customFormat="1" x14ac:dyDescent="0.25">
      <c r="A7" s="15"/>
      <c r="B7" s="15"/>
      <c r="C7" s="39">
        <v>3</v>
      </c>
      <c r="D7" s="350" t="s">
        <v>76</v>
      </c>
      <c r="E7" s="350"/>
      <c r="F7" s="350"/>
      <c r="G7" s="40"/>
      <c r="H7" s="15"/>
      <c r="I7" s="15"/>
      <c r="J7" s="15"/>
    </row>
    <row r="8" spans="1:10" s="14" customFormat="1" x14ac:dyDescent="0.25">
      <c r="A8" s="15"/>
      <c r="B8" s="15"/>
      <c r="C8" s="39">
        <v>4</v>
      </c>
      <c r="D8" s="350" t="s">
        <v>77</v>
      </c>
      <c r="E8" s="350"/>
      <c r="F8" s="350"/>
      <c r="G8" s="40"/>
      <c r="H8" s="15"/>
      <c r="I8" s="15"/>
      <c r="J8" s="15"/>
    </row>
    <row r="9" spans="1:10" s="14" customFormat="1" x14ac:dyDescent="0.25">
      <c r="A9" s="15"/>
      <c r="B9" s="15"/>
      <c r="C9" s="39">
        <v>5</v>
      </c>
      <c r="D9" s="350" t="s">
        <v>78</v>
      </c>
      <c r="E9" s="350"/>
      <c r="F9" s="350"/>
      <c r="G9" s="40"/>
      <c r="H9" s="15"/>
      <c r="I9" s="15"/>
      <c r="J9" s="15"/>
    </row>
    <row r="10" spans="1:10" s="14" customFormat="1" x14ac:dyDescent="0.25">
      <c r="A10" s="15"/>
      <c r="B10" s="15"/>
      <c r="C10" s="39">
        <v>6</v>
      </c>
      <c r="D10" s="350" t="s">
        <v>79</v>
      </c>
      <c r="E10" s="350"/>
      <c r="F10" s="350"/>
      <c r="G10" s="40"/>
      <c r="H10" s="15"/>
      <c r="I10" s="15"/>
      <c r="J10" s="15"/>
    </row>
    <row r="11" spans="1:10" s="14" customFormat="1" x14ac:dyDescent="0.25">
      <c r="A11" s="52"/>
      <c r="B11" s="52"/>
      <c r="C11" s="52"/>
      <c r="D11" s="52"/>
      <c r="E11" s="53"/>
      <c r="F11" s="52"/>
      <c r="G11" s="52"/>
      <c r="H11" s="52"/>
      <c r="I11" s="52"/>
      <c r="J11" s="52"/>
    </row>
    <row r="12" spans="1:10" s="14" customFormat="1" x14ac:dyDescent="0.25">
      <c r="A12" s="351" t="s">
        <v>33</v>
      </c>
      <c r="B12" s="352"/>
      <c r="C12" s="352"/>
      <c r="D12" s="352"/>
      <c r="E12" s="352"/>
      <c r="F12" s="352"/>
      <c r="G12" s="352"/>
      <c r="H12" s="352"/>
      <c r="I12" s="352"/>
      <c r="J12" s="353"/>
    </row>
    <row r="13" spans="1:10" s="14" customFormat="1" x14ac:dyDescent="0.25">
      <c r="A13" s="38" t="s">
        <v>0</v>
      </c>
      <c r="B13" s="363" t="s">
        <v>1</v>
      </c>
      <c r="C13" s="363"/>
      <c r="D13" s="363"/>
      <c r="E13" s="8" t="s">
        <v>2</v>
      </c>
      <c r="F13" s="38" t="s">
        <v>5</v>
      </c>
      <c r="G13" s="38" t="s">
        <v>21</v>
      </c>
      <c r="H13" s="363" t="s">
        <v>3</v>
      </c>
      <c r="I13" s="363"/>
      <c r="J13" s="363"/>
    </row>
    <row r="14" spans="1:10" s="14" customFormat="1" x14ac:dyDescent="0.25">
      <c r="A14" s="37"/>
      <c r="B14" s="366" t="s">
        <v>4</v>
      </c>
      <c r="C14" s="366"/>
      <c r="D14" s="366"/>
      <c r="E14" s="9">
        <v>7.2</v>
      </c>
      <c r="F14" s="37">
        <v>23</v>
      </c>
      <c r="G14" s="37">
        <v>15</v>
      </c>
      <c r="H14" s="368" t="s">
        <v>127</v>
      </c>
      <c r="I14" s="368"/>
      <c r="J14" s="368"/>
    </row>
    <row r="15" spans="1:10" s="14" customFormat="1" x14ac:dyDescent="0.25">
      <c r="A15" s="37">
        <v>1</v>
      </c>
      <c r="B15" s="366" t="s">
        <v>6</v>
      </c>
      <c r="C15" s="366"/>
      <c r="D15" s="366"/>
      <c r="E15" s="9">
        <v>0.9</v>
      </c>
      <c r="F15" s="37">
        <v>5</v>
      </c>
      <c r="G15" s="37">
        <v>15</v>
      </c>
      <c r="H15" s="368" t="s">
        <v>128</v>
      </c>
      <c r="I15" s="368"/>
      <c r="J15" s="368"/>
    </row>
    <row r="16" spans="1:10" s="14" customFormat="1" x14ac:dyDescent="0.25">
      <c r="A16" s="37">
        <v>2</v>
      </c>
      <c r="B16" s="358" t="s">
        <v>7</v>
      </c>
      <c r="C16" s="359"/>
      <c r="D16" s="360"/>
      <c r="E16" s="9">
        <v>0.6</v>
      </c>
      <c r="F16" s="37">
        <v>4</v>
      </c>
      <c r="G16" s="37">
        <v>15</v>
      </c>
      <c r="H16" s="368" t="s">
        <v>129</v>
      </c>
      <c r="I16" s="368"/>
      <c r="J16" s="368"/>
    </row>
    <row r="17" spans="1:10" s="14" customFormat="1" x14ac:dyDescent="0.25">
      <c r="A17" s="37">
        <v>3</v>
      </c>
      <c r="B17" s="358" t="s">
        <v>8</v>
      </c>
      <c r="C17" s="359"/>
      <c r="D17" s="360"/>
      <c r="E17" s="9">
        <v>1.6</v>
      </c>
      <c r="F17" s="37">
        <v>6</v>
      </c>
      <c r="G17" s="37">
        <v>15</v>
      </c>
      <c r="H17" s="368" t="s">
        <v>130</v>
      </c>
      <c r="I17" s="368"/>
      <c r="J17" s="368"/>
    </row>
    <row r="18" spans="1:10" s="14" customFormat="1" x14ac:dyDescent="0.25">
      <c r="A18" s="37">
        <v>4</v>
      </c>
      <c r="B18" s="358" t="s">
        <v>9</v>
      </c>
      <c r="C18" s="359"/>
      <c r="D18" s="360"/>
      <c r="E18" s="9">
        <v>1.2</v>
      </c>
      <c r="F18" s="37">
        <v>6</v>
      </c>
      <c r="G18" s="37">
        <v>15</v>
      </c>
      <c r="H18" s="368" t="s">
        <v>131</v>
      </c>
      <c r="I18" s="368"/>
      <c r="J18" s="368"/>
    </row>
    <row r="19" spans="1:10" s="14" customFormat="1" x14ac:dyDescent="0.25">
      <c r="A19" s="37">
        <v>5</v>
      </c>
      <c r="B19" s="358" t="s">
        <v>10</v>
      </c>
      <c r="C19" s="359"/>
      <c r="D19" s="360"/>
      <c r="E19" s="9">
        <v>1.2</v>
      </c>
      <c r="F19" s="37">
        <v>6</v>
      </c>
      <c r="G19" s="37">
        <v>15</v>
      </c>
      <c r="H19" s="368" t="s">
        <v>132</v>
      </c>
      <c r="I19" s="368"/>
      <c r="J19" s="368"/>
    </row>
    <row r="20" spans="1:10" s="14" customFormat="1" x14ac:dyDescent="0.25">
      <c r="A20" s="37">
        <v>6</v>
      </c>
      <c r="B20" s="358" t="s">
        <v>11</v>
      </c>
      <c r="C20" s="359"/>
      <c r="D20" s="360"/>
      <c r="E20" s="9">
        <v>0.4</v>
      </c>
      <c r="F20" s="37">
        <v>3</v>
      </c>
      <c r="G20" s="37">
        <v>15</v>
      </c>
      <c r="H20" s="368" t="s">
        <v>133</v>
      </c>
      <c r="I20" s="368"/>
      <c r="J20" s="368"/>
    </row>
    <row r="21" spans="1:10" s="14" customFormat="1" x14ac:dyDescent="0.25">
      <c r="A21" s="37">
        <v>7</v>
      </c>
      <c r="B21" s="358" t="s">
        <v>12</v>
      </c>
      <c r="C21" s="359"/>
      <c r="D21" s="360"/>
      <c r="E21" s="9">
        <v>2.6</v>
      </c>
      <c r="F21" s="37">
        <v>10</v>
      </c>
      <c r="G21" s="37">
        <v>15</v>
      </c>
      <c r="H21" s="368" t="s">
        <v>134</v>
      </c>
      <c r="I21" s="368"/>
      <c r="J21" s="368"/>
    </row>
    <row r="22" spans="1:10" s="14" customFormat="1" x14ac:dyDescent="0.25">
      <c r="A22" s="358" t="s">
        <v>19</v>
      </c>
      <c r="B22" s="359"/>
      <c r="C22" s="359"/>
      <c r="D22" s="360"/>
      <c r="E22" s="9">
        <f>SUM(E14:E21)</f>
        <v>15.699999999999998</v>
      </c>
      <c r="F22" s="37">
        <f>SUM(F14:F21)</f>
        <v>63</v>
      </c>
      <c r="G22" s="36">
        <f>SUM(G15:G21)</f>
        <v>105</v>
      </c>
      <c r="H22" s="358"/>
      <c r="I22" s="359"/>
      <c r="J22" s="360"/>
    </row>
    <row r="23" spans="1:10" s="14" customFormat="1" x14ac:dyDescent="0.25">
      <c r="A23" s="358" t="s">
        <v>208</v>
      </c>
      <c r="B23" s="359"/>
      <c r="C23" s="359"/>
      <c r="D23" s="360"/>
      <c r="E23" s="358">
        <f>F22+G22</f>
        <v>168</v>
      </c>
      <c r="F23" s="359"/>
      <c r="G23" s="360"/>
      <c r="H23" s="373" t="s">
        <v>22</v>
      </c>
      <c r="I23" s="374"/>
      <c r="J23" s="375"/>
    </row>
    <row r="24" spans="1:10" s="14" customFormat="1" x14ac:dyDescent="0.25">
      <c r="A24" s="351" t="s">
        <v>32</v>
      </c>
      <c r="B24" s="352"/>
      <c r="C24" s="352"/>
      <c r="D24" s="352"/>
      <c r="E24" s="352"/>
      <c r="F24" s="352"/>
      <c r="G24" s="352"/>
      <c r="H24" s="352"/>
      <c r="I24" s="352"/>
      <c r="J24" s="353"/>
    </row>
    <row r="25" spans="1:10" s="14" customFormat="1" x14ac:dyDescent="0.25">
      <c r="A25" s="38" t="s">
        <v>0</v>
      </c>
      <c r="B25" s="363" t="s">
        <v>1</v>
      </c>
      <c r="C25" s="363"/>
      <c r="D25" s="363"/>
      <c r="E25" s="8" t="s">
        <v>2</v>
      </c>
      <c r="F25" s="38" t="s">
        <v>5</v>
      </c>
      <c r="G25" s="38" t="s">
        <v>21</v>
      </c>
      <c r="H25" s="363" t="s">
        <v>3</v>
      </c>
      <c r="I25" s="363"/>
      <c r="J25" s="363"/>
    </row>
    <row r="26" spans="1:10" s="14" customFormat="1" x14ac:dyDescent="0.25">
      <c r="A26" s="47"/>
      <c r="B26" s="366" t="s">
        <v>23</v>
      </c>
      <c r="C26" s="366"/>
      <c r="D26" s="366"/>
      <c r="E26" s="9">
        <v>5</v>
      </c>
      <c r="F26" s="37">
        <v>14</v>
      </c>
      <c r="G26" s="37">
        <v>15</v>
      </c>
      <c r="H26" s="368" t="s">
        <v>135</v>
      </c>
      <c r="I26" s="368"/>
      <c r="J26" s="368"/>
    </row>
    <row r="27" spans="1:10" s="14" customFormat="1" x14ac:dyDescent="0.25">
      <c r="A27" s="37">
        <v>1</v>
      </c>
      <c r="B27" s="366" t="s">
        <v>24</v>
      </c>
      <c r="C27" s="366"/>
      <c r="D27" s="366"/>
      <c r="E27" s="9">
        <v>1.1000000000000001</v>
      </c>
      <c r="F27" s="37">
        <v>5</v>
      </c>
      <c r="G27" s="37">
        <v>15</v>
      </c>
      <c r="H27" s="368" t="s">
        <v>136</v>
      </c>
      <c r="I27" s="368"/>
      <c r="J27" s="368"/>
    </row>
    <row r="28" spans="1:10" s="14" customFormat="1" x14ac:dyDescent="0.25">
      <c r="A28" s="37">
        <v>2</v>
      </c>
      <c r="B28" s="366" t="s">
        <v>25</v>
      </c>
      <c r="C28" s="366"/>
      <c r="D28" s="366"/>
      <c r="E28" s="9">
        <v>0.5</v>
      </c>
      <c r="F28" s="37">
        <v>3</v>
      </c>
      <c r="G28" s="37">
        <v>15</v>
      </c>
      <c r="H28" s="368" t="s">
        <v>137</v>
      </c>
      <c r="I28" s="368"/>
      <c r="J28" s="368"/>
    </row>
    <row r="29" spans="1:10" s="14" customFormat="1" x14ac:dyDescent="0.25">
      <c r="A29" s="37">
        <v>3</v>
      </c>
      <c r="B29" s="366" t="s">
        <v>26</v>
      </c>
      <c r="C29" s="366"/>
      <c r="D29" s="366"/>
      <c r="E29" s="9">
        <v>2.2999999999999998</v>
      </c>
      <c r="F29" s="37">
        <v>9</v>
      </c>
      <c r="G29" s="37">
        <v>15</v>
      </c>
      <c r="H29" s="368" t="s">
        <v>138</v>
      </c>
      <c r="I29" s="368"/>
      <c r="J29" s="368"/>
    </row>
    <row r="30" spans="1:10" s="14" customFormat="1" x14ac:dyDescent="0.25">
      <c r="A30" s="37">
        <v>4</v>
      </c>
      <c r="B30" s="366" t="s">
        <v>27</v>
      </c>
      <c r="C30" s="366"/>
      <c r="D30" s="366"/>
      <c r="E30" s="9">
        <v>0.8</v>
      </c>
      <c r="F30" s="37">
        <v>4</v>
      </c>
      <c r="G30" s="37">
        <v>15</v>
      </c>
      <c r="H30" s="368" t="s">
        <v>139</v>
      </c>
      <c r="I30" s="368"/>
      <c r="J30" s="368"/>
    </row>
    <row r="31" spans="1:10" s="14" customFormat="1" x14ac:dyDescent="0.25">
      <c r="A31" s="37">
        <v>5</v>
      </c>
      <c r="B31" s="366" t="s">
        <v>28</v>
      </c>
      <c r="C31" s="366"/>
      <c r="D31" s="366"/>
      <c r="E31" s="9">
        <v>0.7</v>
      </c>
      <c r="F31" s="37">
        <v>3</v>
      </c>
      <c r="G31" s="37">
        <v>15</v>
      </c>
      <c r="H31" s="368" t="s">
        <v>140</v>
      </c>
      <c r="I31" s="368"/>
      <c r="J31" s="368"/>
    </row>
    <row r="32" spans="1:10" s="14" customFormat="1" x14ac:dyDescent="0.25">
      <c r="A32" s="37">
        <v>6</v>
      </c>
      <c r="B32" s="366" t="s">
        <v>29</v>
      </c>
      <c r="C32" s="366"/>
      <c r="D32" s="366"/>
      <c r="E32" s="9">
        <v>1.1000000000000001</v>
      </c>
      <c r="F32" s="37">
        <v>4</v>
      </c>
      <c r="G32" s="37">
        <v>15</v>
      </c>
      <c r="H32" s="368" t="s">
        <v>141</v>
      </c>
      <c r="I32" s="368"/>
      <c r="J32" s="368"/>
    </row>
    <row r="33" spans="1:10" s="14" customFormat="1" x14ac:dyDescent="0.25">
      <c r="A33" s="37">
        <v>7</v>
      </c>
      <c r="B33" s="366" t="s">
        <v>30</v>
      </c>
      <c r="C33" s="366"/>
      <c r="D33" s="366"/>
      <c r="E33" s="9">
        <v>0.8</v>
      </c>
      <c r="F33" s="37">
        <v>3</v>
      </c>
      <c r="G33" s="37">
        <v>15</v>
      </c>
      <c r="H33" s="368" t="s">
        <v>142</v>
      </c>
      <c r="I33" s="368"/>
      <c r="J33" s="368"/>
    </row>
    <row r="34" spans="1:10" s="14" customFormat="1" x14ac:dyDescent="0.25">
      <c r="A34" s="37">
        <v>8</v>
      </c>
      <c r="B34" s="366" t="s">
        <v>31</v>
      </c>
      <c r="C34" s="366"/>
      <c r="D34" s="366"/>
      <c r="E34" s="9">
        <v>2.8</v>
      </c>
      <c r="F34" s="37">
        <v>9</v>
      </c>
      <c r="G34" s="37">
        <v>15</v>
      </c>
      <c r="H34" s="368" t="s">
        <v>143</v>
      </c>
      <c r="I34" s="368"/>
      <c r="J34" s="368"/>
    </row>
    <row r="35" spans="1:10" s="14" customFormat="1" x14ac:dyDescent="0.25">
      <c r="A35" s="358" t="s">
        <v>19</v>
      </c>
      <c r="B35" s="359"/>
      <c r="C35" s="359"/>
      <c r="D35" s="360"/>
      <c r="E35" s="9">
        <f>SUM(E26:E34)</f>
        <v>15.099999999999998</v>
      </c>
      <c r="F35" s="37">
        <f>SUM(F26:F34)</f>
        <v>54</v>
      </c>
      <c r="G35" s="37">
        <f>SUM(G27:G34)</f>
        <v>120</v>
      </c>
      <c r="H35" s="368"/>
      <c r="I35" s="368"/>
      <c r="J35" s="368"/>
    </row>
    <row r="36" spans="1:10" s="14" customFormat="1" x14ac:dyDescent="0.25">
      <c r="A36" s="358" t="s">
        <v>208</v>
      </c>
      <c r="B36" s="359"/>
      <c r="C36" s="359"/>
      <c r="D36" s="360"/>
      <c r="E36" s="355">
        <f>F35+G35</f>
        <v>174</v>
      </c>
      <c r="F36" s="356"/>
      <c r="G36" s="357"/>
      <c r="H36" s="373" t="s">
        <v>22</v>
      </c>
      <c r="I36" s="374"/>
      <c r="J36" s="375"/>
    </row>
    <row r="37" spans="1:10" s="14" customFormat="1" x14ac:dyDescent="0.25">
      <c r="A37" s="351" t="s">
        <v>34</v>
      </c>
      <c r="B37" s="352"/>
      <c r="C37" s="352"/>
      <c r="D37" s="352"/>
      <c r="E37" s="352"/>
      <c r="F37" s="352"/>
      <c r="G37" s="352"/>
      <c r="H37" s="352"/>
      <c r="I37" s="352"/>
      <c r="J37" s="353"/>
    </row>
    <row r="38" spans="1:10" s="14" customFormat="1" x14ac:dyDescent="0.25">
      <c r="A38" s="38" t="s">
        <v>0</v>
      </c>
      <c r="B38" s="363" t="s">
        <v>1</v>
      </c>
      <c r="C38" s="363"/>
      <c r="D38" s="363"/>
      <c r="E38" s="8" t="s">
        <v>2</v>
      </c>
      <c r="F38" s="38" t="s">
        <v>5</v>
      </c>
      <c r="G38" s="38" t="s">
        <v>21</v>
      </c>
      <c r="H38" s="363" t="s">
        <v>3</v>
      </c>
      <c r="I38" s="363"/>
      <c r="J38" s="363"/>
    </row>
    <row r="39" spans="1:10" s="14" customFormat="1" x14ac:dyDescent="0.25">
      <c r="A39" s="37"/>
      <c r="B39" s="366" t="s">
        <v>35</v>
      </c>
      <c r="C39" s="366"/>
      <c r="D39" s="366"/>
      <c r="E39" s="9">
        <v>2.2999999999999998</v>
      </c>
      <c r="F39" s="37">
        <v>8</v>
      </c>
      <c r="G39" s="37">
        <v>15</v>
      </c>
      <c r="H39" s="368" t="s">
        <v>144</v>
      </c>
      <c r="I39" s="368"/>
      <c r="J39" s="368"/>
    </row>
    <row r="40" spans="1:10" s="14" customFormat="1" x14ac:dyDescent="0.25">
      <c r="A40" s="37">
        <v>1</v>
      </c>
      <c r="B40" s="366" t="s">
        <v>36</v>
      </c>
      <c r="C40" s="366"/>
      <c r="D40" s="366"/>
      <c r="E40" s="9">
        <v>1.2</v>
      </c>
      <c r="F40" s="37">
        <v>4</v>
      </c>
      <c r="G40" s="37">
        <v>15</v>
      </c>
      <c r="H40" s="368" t="s">
        <v>145</v>
      </c>
      <c r="I40" s="368"/>
      <c r="J40" s="368"/>
    </row>
    <row r="41" spans="1:10" s="14" customFormat="1" x14ac:dyDescent="0.25">
      <c r="A41" s="37">
        <v>2</v>
      </c>
      <c r="B41" s="366" t="s">
        <v>37</v>
      </c>
      <c r="C41" s="366"/>
      <c r="D41" s="366"/>
      <c r="E41" s="9">
        <v>0.9</v>
      </c>
      <c r="F41" s="37">
        <v>3</v>
      </c>
      <c r="G41" s="37">
        <v>15</v>
      </c>
      <c r="H41" s="368" t="s">
        <v>146</v>
      </c>
      <c r="I41" s="368"/>
      <c r="J41" s="368"/>
    </row>
    <row r="42" spans="1:10" s="14" customFormat="1" x14ac:dyDescent="0.25">
      <c r="A42" s="37">
        <v>3</v>
      </c>
      <c r="B42" s="366" t="s">
        <v>38</v>
      </c>
      <c r="C42" s="366"/>
      <c r="D42" s="366"/>
      <c r="E42" s="9">
        <v>0.5</v>
      </c>
      <c r="F42" s="37">
        <v>3</v>
      </c>
      <c r="G42" s="37">
        <v>15</v>
      </c>
      <c r="H42" s="368" t="s">
        <v>147</v>
      </c>
      <c r="I42" s="368"/>
      <c r="J42" s="368"/>
    </row>
    <row r="43" spans="1:10" s="14" customFormat="1" x14ac:dyDescent="0.25">
      <c r="A43" s="37">
        <v>4</v>
      </c>
      <c r="B43" s="366" t="s">
        <v>39</v>
      </c>
      <c r="C43" s="366"/>
      <c r="D43" s="366"/>
      <c r="E43" s="9">
        <v>1.2</v>
      </c>
      <c r="F43" s="37">
        <v>5</v>
      </c>
      <c r="G43" s="37">
        <v>15</v>
      </c>
      <c r="H43" s="368" t="s">
        <v>148</v>
      </c>
      <c r="I43" s="368"/>
      <c r="J43" s="368"/>
    </row>
    <row r="44" spans="1:10" s="14" customFormat="1" x14ac:dyDescent="0.25">
      <c r="A44" s="37">
        <v>5</v>
      </c>
      <c r="B44" s="366" t="s">
        <v>40</v>
      </c>
      <c r="C44" s="366"/>
      <c r="D44" s="366"/>
      <c r="E44" s="9">
        <v>2</v>
      </c>
      <c r="F44" s="37">
        <v>7</v>
      </c>
      <c r="G44" s="37">
        <v>15</v>
      </c>
      <c r="H44" s="368" t="s">
        <v>149</v>
      </c>
      <c r="I44" s="368"/>
      <c r="J44" s="368"/>
    </row>
    <row r="45" spans="1:10" s="14" customFormat="1" x14ac:dyDescent="0.25">
      <c r="A45" s="37">
        <v>6</v>
      </c>
      <c r="B45" s="366" t="s">
        <v>41</v>
      </c>
      <c r="C45" s="366"/>
      <c r="D45" s="366"/>
      <c r="E45" s="9">
        <v>4.8</v>
      </c>
      <c r="F45" s="37">
        <v>11</v>
      </c>
      <c r="G45" s="37">
        <v>15</v>
      </c>
      <c r="H45" s="368" t="s">
        <v>150</v>
      </c>
      <c r="I45" s="368"/>
      <c r="J45" s="368"/>
    </row>
    <row r="46" spans="1:10" s="14" customFormat="1" x14ac:dyDescent="0.25">
      <c r="A46" s="358" t="s">
        <v>19</v>
      </c>
      <c r="B46" s="359"/>
      <c r="C46" s="359"/>
      <c r="D46" s="360"/>
      <c r="E46" s="9">
        <f>SUM(E39:E45)</f>
        <v>12.900000000000002</v>
      </c>
      <c r="F46" s="37">
        <f>SUM(F39:F45)</f>
        <v>41</v>
      </c>
      <c r="G46" s="37">
        <f>SUM(G40:G45)</f>
        <v>90</v>
      </c>
      <c r="H46" s="368"/>
      <c r="I46" s="368"/>
      <c r="J46" s="368"/>
    </row>
    <row r="47" spans="1:10" s="14" customFormat="1" x14ac:dyDescent="0.25">
      <c r="A47" s="358" t="s">
        <v>208</v>
      </c>
      <c r="B47" s="359"/>
      <c r="C47" s="359"/>
      <c r="D47" s="360"/>
      <c r="E47" s="355">
        <f>F46+G46</f>
        <v>131</v>
      </c>
      <c r="F47" s="356"/>
      <c r="G47" s="357"/>
      <c r="H47" s="373" t="s">
        <v>22</v>
      </c>
      <c r="I47" s="374"/>
      <c r="J47" s="375"/>
    </row>
    <row r="48" spans="1:10" s="14" customFormat="1" x14ac:dyDescent="0.25">
      <c r="A48" s="351" t="s">
        <v>53</v>
      </c>
      <c r="B48" s="352"/>
      <c r="C48" s="352"/>
      <c r="D48" s="352"/>
      <c r="E48" s="352"/>
      <c r="F48" s="352"/>
      <c r="G48" s="352"/>
      <c r="H48" s="352"/>
      <c r="I48" s="352"/>
      <c r="J48" s="353"/>
    </row>
    <row r="49" spans="1:10" s="14" customFormat="1" x14ac:dyDescent="0.25">
      <c r="A49" s="38" t="s">
        <v>0</v>
      </c>
      <c r="B49" s="363" t="s">
        <v>1</v>
      </c>
      <c r="C49" s="363"/>
      <c r="D49" s="363"/>
      <c r="E49" s="8" t="s">
        <v>2</v>
      </c>
      <c r="F49" s="38" t="s">
        <v>5</v>
      </c>
      <c r="G49" s="38" t="s">
        <v>21</v>
      </c>
      <c r="H49" s="363" t="s">
        <v>3</v>
      </c>
      <c r="I49" s="363"/>
      <c r="J49" s="363"/>
    </row>
    <row r="50" spans="1:10" s="14" customFormat="1" x14ac:dyDescent="0.25">
      <c r="A50" s="37"/>
      <c r="B50" s="366" t="s">
        <v>43</v>
      </c>
      <c r="C50" s="366"/>
      <c r="D50" s="366"/>
      <c r="E50" s="9">
        <v>3.6</v>
      </c>
      <c r="F50" s="37">
        <v>8</v>
      </c>
      <c r="G50" s="37">
        <v>15</v>
      </c>
      <c r="H50" s="368" t="s">
        <v>151</v>
      </c>
      <c r="I50" s="368"/>
      <c r="J50" s="368"/>
    </row>
    <row r="51" spans="1:10" s="14" customFormat="1" x14ac:dyDescent="0.25">
      <c r="A51" s="37">
        <v>1</v>
      </c>
      <c r="B51" s="366" t="s">
        <v>42</v>
      </c>
      <c r="C51" s="366"/>
      <c r="D51" s="366"/>
      <c r="E51" s="9">
        <v>0.4</v>
      </c>
      <c r="F51" s="37">
        <v>3</v>
      </c>
      <c r="G51" s="37">
        <v>15</v>
      </c>
      <c r="H51" s="368" t="s">
        <v>152</v>
      </c>
      <c r="I51" s="368"/>
      <c r="J51" s="368"/>
    </row>
    <row r="52" spans="1:10" s="14" customFormat="1" x14ac:dyDescent="0.25">
      <c r="A52" s="37">
        <v>2</v>
      </c>
      <c r="B52" s="366" t="s">
        <v>44</v>
      </c>
      <c r="C52" s="366"/>
      <c r="D52" s="366"/>
      <c r="E52" s="9">
        <v>0.8</v>
      </c>
      <c r="F52" s="37">
        <v>3</v>
      </c>
      <c r="G52" s="37">
        <v>15</v>
      </c>
      <c r="H52" s="368" t="s">
        <v>153</v>
      </c>
      <c r="I52" s="368"/>
      <c r="J52" s="368"/>
    </row>
    <row r="53" spans="1:10" s="14" customFormat="1" x14ac:dyDescent="0.25">
      <c r="A53" s="37">
        <v>3</v>
      </c>
      <c r="B53" s="366" t="s">
        <v>45</v>
      </c>
      <c r="C53" s="366"/>
      <c r="D53" s="366"/>
      <c r="E53" s="9">
        <v>0.8</v>
      </c>
      <c r="F53" s="37">
        <v>3</v>
      </c>
      <c r="G53" s="37">
        <v>15</v>
      </c>
      <c r="H53" s="368" t="s">
        <v>154</v>
      </c>
      <c r="I53" s="368"/>
      <c r="J53" s="368"/>
    </row>
    <row r="54" spans="1:10" s="14" customFormat="1" x14ac:dyDescent="0.25">
      <c r="A54" s="37">
        <v>4</v>
      </c>
      <c r="B54" s="366" t="s">
        <v>46</v>
      </c>
      <c r="C54" s="366"/>
      <c r="D54" s="366"/>
      <c r="E54" s="9">
        <v>0.9</v>
      </c>
      <c r="F54" s="37">
        <v>4</v>
      </c>
      <c r="G54" s="37">
        <v>15</v>
      </c>
      <c r="H54" s="368" t="s">
        <v>155</v>
      </c>
      <c r="I54" s="368"/>
      <c r="J54" s="368"/>
    </row>
    <row r="55" spans="1:10" s="14" customFormat="1" x14ac:dyDescent="0.25">
      <c r="A55" s="37">
        <v>5</v>
      </c>
      <c r="B55" s="366" t="s">
        <v>47</v>
      </c>
      <c r="C55" s="366"/>
      <c r="D55" s="366"/>
      <c r="E55" s="9">
        <v>1.1000000000000001</v>
      </c>
      <c r="F55" s="37">
        <v>5</v>
      </c>
      <c r="G55" s="37">
        <v>15</v>
      </c>
      <c r="H55" s="368" t="s">
        <v>156</v>
      </c>
      <c r="I55" s="368"/>
      <c r="J55" s="368"/>
    </row>
    <row r="56" spans="1:10" s="14" customFormat="1" x14ac:dyDescent="0.25">
      <c r="A56" s="37">
        <v>6</v>
      </c>
      <c r="B56" s="366" t="s">
        <v>48</v>
      </c>
      <c r="C56" s="366"/>
      <c r="D56" s="366"/>
      <c r="E56" s="9">
        <v>1.2</v>
      </c>
      <c r="F56" s="37">
        <v>5</v>
      </c>
      <c r="G56" s="37">
        <v>15</v>
      </c>
      <c r="H56" s="368" t="s">
        <v>157</v>
      </c>
      <c r="I56" s="368"/>
      <c r="J56" s="368"/>
    </row>
    <row r="57" spans="1:10" s="14" customFormat="1" x14ac:dyDescent="0.25">
      <c r="A57" s="37">
        <v>7</v>
      </c>
      <c r="B57" s="366" t="s">
        <v>49</v>
      </c>
      <c r="C57" s="366"/>
      <c r="D57" s="366"/>
      <c r="E57" s="9">
        <v>1</v>
      </c>
      <c r="F57" s="37">
        <v>4</v>
      </c>
      <c r="G57" s="37">
        <v>15</v>
      </c>
      <c r="H57" s="368" t="s">
        <v>158</v>
      </c>
      <c r="I57" s="368"/>
      <c r="J57" s="368"/>
    </row>
    <row r="58" spans="1:10" s="14" customFormat="1" x14ac:dyDescent="0.25">
      <c r="A58" s="37">
        <v>8</v>
      </c>
      <c r="B58" s="366" t="s">
        <v>50</v>
      </c>
      <c r="C58" s="366"/>
      <c r="D58" s="366"/>
      <c r="E58" s="9">
        <v>1.1000000000000001</v>
      </c>
      <c r="F58" s="37">
        <v>4</v>
      </c>
      <c r="G58" s="37">
        <v>15</v>
      </c>
      <c r="H58" s="368" t="s">
        <v>159</v>
      </c>
      <c r="I58" s="368"/>
      <c r="J58" s="368"/>
    </row>
    <row r="59" spans="1:10" s="14" customFormat="1" x14ac:dyDescent="0.25">
      <c r="A59" s="37">
        <v>9</v>
      </c>
      <c r="B59" s="366" t="s">
        <v>51</v>
      </c>
      <c r="C59" s="366"/>
      <c r="D59" s="366"/>
      <c r="E59" s="9">
        <v>0.6</v>
      </c>
      <c r="F59" s="37">
        <v>3</v>
      </c>
      <c r="G59" s="37">
        <v>15</v>
      </c>
      <c r="H59" s="368" t="s">
        <v>160</v>
      </c>
      <c r="I59" s="368"/>
      <c r="J59" s="368"/>
    </row>
    <row r="60" spans="1:10" s="14" customFormat="1" x14ac:dyDescent="0.25">
      <c r="A60" s="37">
        <v>10</v>
      </c>
      <c r="B60" s="366" t="s">
        <v>52</v>
      </c>
      <c r="C60" s="366"/>
      <c r="D60" s="366"/>
      <c r="E60" s="9">
        <v>3.5</v>
      </c>
      <c r="F60" s="37">
        <v>12</v>
      </c>
      <c r="G60" s="37">
        <v>15</v>
      </c>
      <c r="H60" s="368" t="s">
        <v>161</v>
      </c>
      <c r="I60" s="368"/>
      <c r="J60" s="368"/>
    </row>
    <row r="61" spans="1:10" s="14" customFormat="1" x14ac:dyDescent="0.25">
      <c r="A61" s="358" t="s">
        <v>19</v>
      </c>
      <c r="B61" s="359"/>
      <c r="C61" s="359"/>
      <c r="D61" s="360"/>
      <c r="E61" s="9">
        <f>SUM(E50:E60)</f>
        <v>14.999999999999998</v>
      </c>
      <c r="F61" s="37">
        <f>SUM(F50:F60)</f>
        <v>54</v>
      </c>
      <c r="G61" s="37">
        <f>SUM(G51:G60)</f>
        <v>150</v>
      </c>
      <c r="H61" s="368"/>
      <c r="I61" s="368"/>
      <c r="J61" s="368"/>
    </row>
    <row r="62" spans="1:10" s="14" customFormat="1" x14ac:dyDescent="0.25">
      <c r="A62" s="358" t="s">
        <v>208</v>
      </c>
      <c r="B62" s="359"/>
      <c r="C62" s="359"/>
      <c r="D62" s="360"/>
      <c r="E62" s="355">
        <f>F61+G61</f>
        <v>204</v>
      </c>
      <c r="F62" s="356"/>
      <c r="G62" s="357"/>
      <c r="H62" s="373" t="s">
        <v>22</v>
      </c>
      <c r="I62" s="374"/>
      <c r="J62" s="375"/>
    </row>
    <row r="63" spans="1:10" s="14" customFormat="1" x14ac:dyDescent="0.25">
      <c r="A63" s="351" t="s">
        <v>54</v>
      </c>
      <c r="B63" s="352"/>
      <c r="C63" s="352"/>
      <c r="D63" s="352"/>
      <c r="E63" s="352"/>
      <c r="F63" s="352"/>
      <c r="G63" s="352"/>
      <c r="H63" s="352"/>
      <c r="I63" s="352"/>
      <c r="J63" s="353"/>
    </row>
    <row r="64" spans="1:10" s="14" customFormat="1" x14ac:dyDescent="0.25">
      <c r="A64" s="38" t="s">
        <v>0</v>
      </c>
      <c r="B64" s="363" t="s">
        <v>1</v>
      </c>
      <c r="C64" s="363"/>
      <c r="D64" s="363"/>
      <c r="E64" s="8" t="s">
        <v>2</v>
      </c>
      <c r="F64" s="38" t="s">
        <v>5</v>
      </c>
      <c r="G64" s="38" t="s">
        <v>21</v>
      </c>
      <c r="H64" s="363" t="s">
        <v>3</v>
      </c>
      <c r="I64" s="363"/>
      <c r="J64" s="363"/>
    </row>
    <row r="65" spans="1:10" s="14" customFormat="1" x14ac:dyDescent="0.25">
      <c r="A65" s="37"/>
      <c r="B65" s="366" t="s">
        <v>55</v>
      </c>
      <c r="C65" s="366"/>
      <c r="D65" s="366"/>
      <c r="E65" s="9">
        <v>5.7</v>
      </c>
      <c r="F65" s="37">
        <v>24</v>
      </c>
      <c r="G65" s="37">
        <v>15</v>
      </c>
      <c r="H65" s="368" t="s">
        <v>162</v>
      </c>
      <c r="I65" s="368"/>
      <c r="J65" s="368"/>
    </row>
    <row r="66" spans="1:10" s="14" customFormat="1" x14ac:dyDescent="0.25">
      <c r="A66" s="37">
        <v>1</v>
      </c>
      <c r="B66" s="366" t="s">
        <v>56</v>
      </c>
      <c r="C66" s="366"/>
      <c r="D66" s="366"/>
      <c r="E66" s="9">
        <v>0.4</v>
      </c>
      <c r="F66" s="37">
        <v>3</v>
      </c>
      <c r="G66" s="37">
        <v>15</v>
      </c>
      <c r="H66" s="368" t="s">
        <v>163</v>
      </c>
      <c r="I66" s="368"/>
      <c r="J66" s="368"/>
    </row>
    <row r="67" spans="1:10" s="14" customFormat="1" x14ac:dyDescent="0.25">
      <c r="A67" s="37">
        <v>2</v>
      </c>
      <c r="B67" s="366" t="s">
        <v>57</v>
      </c>
      <c r="C67" s="366"/>
      <c r="D67" s="366"/>
      <c r="E67" s="9">
        <v>3</v>
      </c>
      <c r="F67" s="37">
        <v>9</v>
      </c>
      <c r="G67" s="37">
        <v>15</v>
      </c>
      <c r="H67" s="368" t="s">
        <v>164</v>
      </c>
      <c r="I67" s="368"/>
      <c r="J67" s="368"/>
    </row>
    <row r="68" spans="1:10" s="14" customFormat="1" x14ac:dyDescent="0.25">
      <c r="A68" s="37">
        <v>3</v>
      </c>
      <c r="B68" s="366" t="s">
        <v>58</v>
      </c>
      <c r="C68" s="366"/>
      <c r="D68" s="366"/>
      <c r="E68" s="9">
        <v>1.8</v>
      </c>
      <c r="F68" s="37">
        <v>10</v>
      </c>
      <c r="G68" s="37">
        <v>15</v>
      </c>
      <c r="H68" s="368" t="s">
        <v>165</v>
      </c>
      <c r="I68" s="368"/>
      <c r="J68" s="368"/>
    </row>
    <row r="69" spans="1:10" s="14" customFormat="1" x14ac:dyDescent="0.25">
      <c r="A69" s="37">
        <v>4</v>
      </c>
      <c r="B69" s="366" t="s">
        <v>59</v>
      </c>
      <c r="C69" s="366"/>
      <c r="D69" s="366"/>
      <c r="E69" s="9">
        <v>1.9</v>
      </c>
      <c r="F69" s="37">
        <v>10</v>
      </c>
      <c r="G69" s="37">
        <v>15</v>
      </c>
      <c r="H69" s="368" t="s">
        <v>166</v>
      </c>
      <c r="I69" s="368"/>
      <c r="J69" s="368"/>
    </row>
    <row r="70" spans="1:10" s="14" customFormat="1" x14ac:dyDescent="0.25">
      <c r="A70" s="37">
        <v>5</v>
      </c>
      <c r="B70" s="366" t="s">
        <v>60</v>
      </c>
      <c r="C70" s="366"/>
      <c r="D70" s="366"/>
      <c r="E70" s="9">
        <v>2.6</v>
      </c>
      <c r="F70" s="37">
        <v>15</v>
      </c>
      <c r="G70" s="37">
        <v>15</v>
      </c>
      <c r="H70" s="368" t="s">
        <v>167</v>
      </c>
      <c r="I70" s="368"/>
      <c r="J70" s="368"/>
    </row>
    <row r="71" spans="1:10" s="14" customFormat="1" x14ac:dyDescent="0.25">
      <c r="A71" s="358" t="s">
        <v>19</v>
      </c>
      <c r="B71" s="359"/>
      <c r="C71" s="359"/>
      <c r="D71" s="360"/>
      <c r="E71" s="9">
        <f>SUM(E65:E70)</f>
        <v>15.400000000000002</v>
      </c>
      <c r="F71" s="37">
        <f>SUM(F65:F70)</f>
        <v>71</v>
      </c>
      <c r="G71" s="37">
        <f>SUM(G65:G70)</f>
        <v>90</v>
      </c>
      <c r="H71" s="368"/>
      <c r="I71" s="368"/>
      <c r="J71" s="368"/>
    </row>
    <row r="72" spans="1:10" s="14" customFormat="1" x14ac:dyDescent="0.25">
      <c r="A72" s="358" t="s">
        <v>208</v>
      </c>
      <c r="B72" s="359"/>
      <c r="C72" s="359"/>
      <c r="D72" s="360"/>
      <c r="E72" s="355">
        <f>F71+G71</f>
        <v>161</v>
      </c>
      <c r="F72" s="356"/>
      <c r="G72" s="357"/>
      <c r="H72" s="373" t="s">
        <v>22</v>
      </c>
      <c r="I72" s="374"/>
      <c r="J72" s="375"/>
    </row>
    <row r="73" spans="1:10" s="14" customFormat="1" x14ac:dyDescent="0.25">
      <c r="A73" s="351" t="s">
        <v>61</v>
      </c>
      <c r="B73" s="352"/>
      <c r="C73" s="352"/>
      <c r="D73" s="352"/>
      <c r="E73" s="352"/>
      <c r="F73" s="352"/>
      <c r="G73" s="352"/>
      <c r="H73" s="352"/>
      <c r="I73" s="352"/>
      <c r="J73" s="353"/>
    </row>
    <row r="74" spans="1:10" s="14" customFormat="1" x14ac:dyDescent="0.25">
      <c r="A74" s="38" t="s">
        <v>0</v>
      </c>
      <c r="B74" s="363" t="s">
        <v>1</v>
      </c>
      <c r="C74" s="363"/>
      <c r="D74" s="363"/>
      <c r="E74" s="8" t="s">
        <v>2</v>
      </c>
      <c r="F74" s="38" t="s">
        <v>5</v>
      </c>
      <c r="G74" s="38" t="s">
        <v>21</v>
      </c>
      <c r="H74" s="363" t="s">
        <v>3</v>
      </c>
      <c r="I74" s="363"/>
      <c r="J74" s="363"/>
    </row>
    <row r="75" spans="1:10" s="14" customFormat="1" x14ac:dyDescent="0.25">
      <c r="A75" s="37"/>
      <c r="B75" s="366" t="s">
        <v>55</v>
      </c>
      <c r="C75" s="366"/>
      <c r="D75" s="366"/>
      <c r="E75" s="9">
        <v>6</v>
      </c>
      <c r="F75" s="37">
        <v>20</v>
      </c>
      <c r="G75" s="37">
        <v>15</v>
      </c>
      <c r="H75" s="368" t="s">
        <v>168</v>
      </c>
      <c r="I75" s="368"/>
      <c r="J75" s="368"/>
    </row>
    <row r="76" spans="1:10" s="14" customFormat="1" x14ac:dyDescent="0.25">
      <c r="A76" s="37">
        <v>1</v>
      </c>
      <c r="B76" s="366" t="s">
        <v>62</v>
      </c>
      <c r="C76" s="366"/>
      <c r="D76" s="366"/>
      <c r="E76" s="9">
        <v>0.3</v>
      </c>
      <c r="F76" s="37">
        <v>2</v>
      </c>
      <c r="G76" s="37">
        <v>15</v>
      </c>
      <c r="H76" s="368" t="s">
        <v>169</v>
      </c>
      <c r="I76" s="368"/>
      <c r="J76" s="368"/>
    </row>
    <row r="77" spans="1:10" s="14" customFormat="1" x14ac:dyDescent="0.25">
      <c r="A77" s="37">
        <v>2</v>
      </c>
      <c r="B77" s="366" t="s">
        <v>63</v>
      </c>
      <c r="C77" s="366"/>
      <c r="D77" s="366"/>
      <c r="E77" s="9">
        <v>0.6</v>
      </c>
      <c r="F77" s="37">
        <v>4</v>
      </c>
      <c r="G77" s="37">
        <v>15</v>
      </c>
      <c r="H77" s="368" t="s">
        <v>170</v>
      </c>
      <c r="I77" s="368"/>
      <c r="J77" s="368"/>
    </row>
    <row r="78" spans="1:10" s="14" customFormat="1" x14ac:dyDescent="0.25">
      <c r="A78" s="37">
        <v>3</v>
      </c>
      <c r="B78" s="366" t="s">
        <v>64</v>
      </c>
      <c r="C78" s="366"/>
      <c r="D78" s="366"/>
      <c r="E78" s="9">
        <v>1.9</v>
      </c>
      <c r="F78" s="37">
        <v>7</v>
      </c>
      <c r="G78" s="37">
        <v>15</v>
      </c>
      <c r="H78" s="368" t="s">
        <v>171</v>
      </c>
      <c r="I78" s="368"/>
      <c r="J78" s="368"/>
    </row>
    <row r="79" spans="1:10" s="14" customFormat="1" x14ac:dyDescent="0.25">
      <c r="A79" s="37">
        <v>4</v>
      </c>
      <c r="B79" s="366" t="s">
        <v>65</v>
      </c>
      <c r="C79" s="366"/>
      <c r="D79" s="366"/>
      <c r="E79" s="9">
        <v>3</v>
      </c>
      <c r="F79" s="37">
        <v>14</v>
      </c>
      <c r="G79" s="37">
        <v>15</v>
      </c>
      <c r="H79" s="368" t="s">
        <v>172</v>
      </c>
      <c r="I79" s="368"/>
      <c r="J79" s="368"/>
    </row>
    <row r="80" spans="1:10" s="14" customFormat="1" x14ac:dyDescent="0.25">
      <c r="A80" s="358" t="s">
        <v>19</v>
      </c>
      <c r="B80" s="359"/>
      <c r="C80" s="359"/>
      <c r="D80" s="360"/>
      <c r="E80" s="9">
        <f>SUM(E75:E79)</f>
        <v>11.799999999999999</v>
      </c>
      <c r="F80" s="37">
        <f>SUM(F75:F79)</f>
        <v>47</v>
      </c>
      <c r="G80" s="37">
        <f>SUM(G75:G79)</f>
        <v>75</v>
      </c>
      <c r="H80" s="368"/>
      <c r="I80" s="368"/>
      <c r="J80" s="368"/>
    </row>
    <row r="81" spans="1:10" s="14" customFormat="1" x14ac:dyDescent="0.25">
      <c r="A81" s="358" t="s">
        <v>208</v>
      </c>
      <c r="B81" s="359"/>
      <c r="C81" s="359"/>
      <c r="D81" s="360"/>
      <c r="E81" s="376">
        <f>F80+G80</f>
        <v>122</v>
      </c>
      <c r="F81" s="376"/>
      <c r="G81" s="376"/>
      <c r="H81" s="368" t="s">
        <v>22</v>
      </c>
      <c r="I81" s="368"/>
      <c r="J81" s="368"/>
    </row>
    <row r="82" spans="1:10" x14ac:dyDescent="0.25">
      <c r="B82" s="354"/>
      <c r="C82" s="354"/>
      <c r="D82" s="354"/>
      <c r="H82" s="354"/>
      <c r="I82" s="354"/>
      <c r="J82" s="354"/>
    </row>
    <row r="83" spans="1:10" x14ac:dyDescent="0.25">
      <c r="A83" s="351" t="s">
        <v>91</v>
      </c>
      <c r="B83" s="352"/>
      <c r="C83" s="352"/>
      <c r="D83" s="352"/>
      <c r="E83" s="353"/>
      <c r="H83" s="354"/>
      <c r="I83" s="354"/>
      <c r="J83" s="354"/>
    </row>
    <row r="84" spans="1:10" x14ac:dyDescent="0.25">
      <c r="A84" s="38" t="s">
        <v>70</v>
      </c>
      <c r="B84" s="351" t="s">
        <v>92</v>
      </c>
      <c r="C84" s="352"/>
      <c r="D84" s="353"/>
      <c r="E84" s="8" t="s">
        <v>71</v>
      </c>
      <c r="H84" s="354"/>
      <c r="I84" s="354"/>
      <c r="J84" s="354"/>
    </row>
    <row r="85" spans="1:10" x14ac:dyDescent="0.25">
      <c r="A85" s="37">
        <v>1</v>
      </c>
      <c r="B85" s="368" t="s">
        <v>72</v>
      </c>
      <c r="C85" s="368"/>
      <c r="D85" s="368"/>
      <c r="E85" s="9" t="s">
        <v>93</v>
      </c>
      <c r="H85" s="354"/>
      <c r="I85" s="354"/>
      <c r="J85" s="354"/>
    </row>
    <row r="86" spans="1:10" x14ac:dyDescent="0.25">
      <c r="A86" s="37">
        <v>2</v>
      </c>
      <c r="B86" s="368" t="s">
        <v>73</v>
      </c>
      <c r="C86" s="368"/>
      <c r="D86" s="368"/>
      <c r="E86" s="9" t="s">
        <v>93</v>
      </c>
      <c r="H86" s="354"/>
      <c r="I86" s="354"/>
      <c r="J86" s="354"/>
    </row>
    <row r="87" spans="1:10" x14ac:dyDescent="0.25">
      <c r="A87" s="37">
        <v>3</v>
      </c>
      <c r="B87" s="368" t="s">
        <v>99</v>
      </c>
      <c r="C87" s="368"/>
      <c r="D87" s="368"/>
      <c r="E87" s="9" t="s">
        <v>93</v>
      </c>
      <c r="H87" s="354"/>
      <c r="I87" s="354"/>
      <c r="J87" s="354"/>
    </row>
    <row r="88" spans="1:10" x14ac:dyDescent="0.25">
      <c r="A88" s="37">
        <v>4</v>
      </c>
      <c r="B88" s="368" t="s">
        <v>100</v>
      </c>
      <c r="C88" s="368"/>
      <c r="D88" s="368"/>
      <c r="E88" s="9" t="s">
        <v>93</v>
      </c>
      <c r="H88" s="354"/>
      <c r="I88" s="354"/>
      <c r="J88" s="354"/>
    </row>
    <row r="89" spans="1:10" x14ac:dyDescent="0.25">
      <c r="A89" s="37">
        <v>5</v>
      </c>
      <c r="B89" s="370" t="s">
        <v>101</v>
      </c>
      <c r="C89" s="371"/>
      <c r="D89" s="372"/>
      <c r="E89" s="9" t="s">
        <v>93</v>
      </c>
      <c r="H89" s="354"/>
      <c r="I89" s="354"/>
      <c r="J89" s="354"/>
    </row>
    <row r="90" spans="1:10" x14ac:dyDescent="0.25">
      <c r="A90" s="37">
        <v>6</v>
      </c>
      <c r="B90" s="10" t="s">
        <v>102</v>
      </c>
      <c r="C90" s="11"/>
      <c r="D90" s="11"/>
      <c r="E90" s="9" t="s">
        <v>94</v>
      </c>
      <c r="H90" s="354"/>
      <c r="I90" s="354"/>
      <c r="J90" s="354"/>
    </row>
    <row r="91" spans="1:10" x14ac:dyDescent="0.25">
      <c r="A91" s="37">
        <v>7</v>
      </c>
      <c r="B91" s="369" t="s">
        <v>103</v>
      </c>
      <c r="C91" s="369"/>
      <c r="D91" s="369"/>
      <c r="E91" s="9" t="s">
        <v>94</v>
      </c>
      <c r="H91" s="354"/>
      <c r="I91" s="354"/>
      <c r="J91" s="354"/>
    </row>
    <row r="92" spans="1:10" x14ac:dyDescent="0.25">
      <c r="A92" s="37">
        <v>8</v>
      </c>
      <c r="B92" s="369" t="s">
        <v>104</v>
      </c>
      <c r="C92" s="369"/>
      <c r="D92" s="369"/>
      <c r="E92" s="9" t="s">
        <v>94</v>
      </c>
      <c r="H92" s="354"/>
      <c r="I92" s="354"/>
      <c r="J92" s="354"/>
    </row>
    <row r="93" spans="1:10" x14ac:dyDescent="0.25">
      <c r="A93" s="37">
        <v>9</v>
      </c>
      <c r="B93" s="373" t="s">
        <v>105</v>
      </c>
      <c r="C93" s="374"/>
      <c r="D93" s="375"/>
      <c r="E93" s="9" t="s">
        <v>94</v>
      </c>
      <c r="H93" s="354"/>
      <c r="I93" s="354"/>
      <c r="J93" s="354"/>
    </row>
    <row r="94" spans="1:10" x14ac:dyDescent="0.25">
      <c r="A94" s="37">
        <v>10</v>
      </c>
      <c r="B94" s="370" t="s">
        <v>106</v>
      </c>
      <c r="C94" s="371"/>
      <c r="D94" s="372"/>
      <c r="E94" s="9" t="s">
        <v>94</v>
      </c>
      <c r="H94" s="354"/>
      <c r="I94" s="354"/>
      <c r="J94" s="354"/>
    </row>
    <row r="95" spans="1:10" x14ac:dyDescent="0.25">
      <c r="A95" s="37">
        <v>11</v>
      </c>
      <c r="B95" s="12" t="s">
        <v>107</v>
      </c>
      <c r="C95" s="34"/>
      <c r="D95" s="34"/>
      <c r="E95" s="9" t="s">
        <v>95</v>
      </c>
      <c r="H95" s="354"/>
      <c r="I95" s="354"/>
      <c r="J95" s="354"/>
    </row>
    <row r="96" spans="1:10" x14ac:dyDescent="0.25">
      <c r="A96" s="37">
        <v>12</v>
      </c>
      <c r="B96" s="12" t="s">
        <v>108</v>
      </c>
      <c r="C96" s="34"/>
      <c r="D96" s="34"/>
      <c r="E96" s="9" t="s">
        <v>95</v>
      </c>
      <c r="H96" s="354"/>
      <c r="I96" s="354"/>
      <c r="J96" s="354"/>
    </row>
    <row r="97" spans="1:10" x14ac:dyDescent="0.25">
      <c r="A97" s="37">
        <v>13</v>
      </c>
      <c r="B97" s="368" t="s">
        <v>126</v>
      </c>
      <c r="C97" s="368"/>
      <c r="D97" s="368"/>
      <c r="E97" s="9" t="s">
        <v>95</v>
      </c>
      <c r="H97" s="354"/>
      <c r="I97" s="354"/>
      <c r="J97" s="354"/>
    </row>
    <row r="98" spans="1:10" x14ac:dyDescent="0.25">
      <c r="A98" s="37">
        <v>14</v>
      </c>
      <c r="B98" s="13" t="s">
        <v>109</v>
      </c>
      <c r="C98" s="34"/>
      <c r="D98" s="34"/>
      <c r="E98" s="9" t="s">
        <v>95</v>
      </c>
      <c r="H98" s="354"/>
      <c r="I98" s="354"/>
      <c r="J98" s="354"/>
    </row>
    <row r="99" spans="1:10" x14ac:dyDescent="0.25">
      <c r="A99" s="37">
        <v>15</v>
      </c>
      <c r="B99" s="368" t="s">
        <v>110</v>
      </c>
      <c r="C99" s="368"/>
      <c r="D99" s="368"/>
      <c r="E99" s="9" t="s">
        <v>95</v>
      </c>
      <c r="H99" s="354"/>
      <c r="I99" s="354"/>
      <c r="J99" s="354"/>
    </row>
    <row r="100" spans="1:10" x14ac:dyDescent="0.25">
      <c r="A100" s="37">
        <v>16</v>
      </c>
      <c r="B100" s="369" t="s">
        <v>111</v>
      </c>
      <c r="C100" s="369"/>
      <c r="D100" s="369"/>
      <c r="E100" s="9" t="s">
        <v>96</v>
      </c>
      <c r="H100" s="354"/>
      <c r="I100" s="354"/>
      <c r="J100" s="354"/>
    </row>
    <row r="101" spans="1:10" x14ac:dyDescent="0.25">
      <c r="A101" s="37">
        <v>17</v>
      </c>
      <c r="B101" s="369" t="s">
        <v>112</v>
      </c>
      <c r="C101" s="369"/>
      <c r="D101" s="369"/>
      <c r="E101" s="9" t="s">
        <v>96</v>
      </c>
      <c r="H101" s="354"/>
      <c r="I101" s="354"/>
      <c r="J101" s="354"/>
    </row>
    <row r="102" spans="1:10" x14ac:dyDescent="0.25">
      <c r="A102" s="37">
        <v>18</v>
      </c>
      <c r="B102" s="369" t="s">
        <v>113</v>
      </c>
      <c r="C102" s="369"/>
      <c r="D102" s="369"/>
      <c r="E102" s="9" t="s">
        <v>96</v>
      </c>
      <c r="H102" s="354"/>
      <c r="I102" s="354"/>
      <c r="J102" s="354"/>
    </row>
    <row r="103" spans="1:10" x14ac:dyDescent="0.25">
      <c r="A103" s="37">
        <v>19</v>
      </c>
      <c r="B103" s="368" t="s">
        <v>114</v>
      </c>
      <c r="C103" s="368"/>
      <c r="D103" s="368"/>
      <c r="E103" s="9" t="s">
        <v>96</v>
      </c>
      <c r="H103" s="354"/>
      <c r="I103" s="354"/>
      <c r="J103" s="354"/>
    </row>
    <row r="104" spans="1:10" x14ac:dyDescent="0.25">
      <c r="A104" s="37">
        <v>20</v>
      </c>
      <c r="B104" s="369" t="s">
        <v>115</v>
      </c>
      <c r="C104" s="369"/>
      <c r="D104" s="369"/>
      <c r="E104" s="9" t="s">
        <v>96</v>
      </c>
      <c r="H104" s="354"/>
      <c r="I104" s="354"/>
      <c r="J104" s="354"/>
    </row>
    <row r="105" spans="1:10" x14ac:dyDescent="0.25">
      <c r="A105" s="37">
        <v>21</v>
      </c>
      <c r="B105" s="368" t="s">
        <v>121</v>
      </c>
      <c r="C105" s="368"/>
      <c r="D105" s="368"/>
      <c r="E105" s="9" t="s">
        <v>97</v>
      </c>
      <c r="H105" s="354"/>
      <c r="I105" s="354"/>
      <c r="J105" s="354"/>
    </row>
    <row r="106" spans="1:10" x14ac:dyDescent="0.25">
      <c r="A106" s="37">
        <v>22</v>
      </c>
      <c r="B106" s="369" t="s">
        <v>122</v>
      </c>
      <c r="C106" s="369"/>
      <c r="D106" s="369"/>
      <c r="E106" s="9" t="s">
        <v>97</v>
      </c>
      <c r="H106" s="354"/>
      <c r="I106" s="354"/>
      <c r="J106" s="354"/>
    </row>
    <row r="107" spans="1:10" x14ac:dyDescent="0.25">
      <c r="A107" s="37">
        <v>23</v>
      </c>
      <c r="B107" s="369" t="s">
        <v>123</v>
      </c>
      <c r="C107" s="369"/>
      <c r="D107" s="369"/>
      <c r="E107" s="9" t="s">
        <v>97</v>
      </c>
      <c r="H107" s="354"/>
      <c r="I107" s="354"/>
      <c r="J107" s="354"/>
    </row>
    <row r="108" spans="1:10" x14ac:dyDescent="0.25">
      <c r="A108" s="37">
        <v>24</v>
      </c>
      <c r="B108" s="369" t="s">
        <v>124</v>
      </c>
      <c r="C108" s="369"/>
      <c r="D108" s="369"/>
      <c r="E108" s="9" t="s">
        <v>97</v>
      </c>
      <c r="H108" s="354"/>
      <c r="I108" s="354"/>
      <c r="J108" s="354"/>
    </row>
    <row r="109" spans="1:10" x14ac:dyDescent="0.25">
      <c r="A109" s="37">
        <v>25</v>
      </c>
      <c r="B109" s="368" t="s">
        <v>125</v>
      </c>
      <c r="C109" s="368"/>
      <c r="D109" s="368"/>
      <c r="E109" s="9" t="s">
        <v>97</v>
      </c>
      <c r="H109" s="354"/>
      <c r="I109" s="354"/>
      <c r="J109" s="354"/>
    </row>
    <row r="110" spans="1:10" x14ac:dyDescent="0.25">
      <c r="A110" s="37">
        <v>26</v>
      </c>
      <c r="B110" s="369" t="s">
        <v>116</v>
      </c>
      <c r="C110" s="369"/>
      <c r="D110" s="369"/>
      <c r="E110" s="9" t="s">
        <v>98</v>
      </c>
      <c r="H110" s="354"/>
      <c r="I110" s="354"/>
      <c r="J110" s="354"/>
    </row>
    <row r="111" spans="1:10" x14ac:dyDescent="0.25">
      <c r="A111" s="37">
        <v>27</v>
      </c>
      <c r="B111" s="369" t="s">
        <v>117</v>
      </c>
      <c r="C111" s="369"/>
      <c r="D111" s="369"/>
      <c r="E111" s="9" t="s">
        <v>98</v>
      </c>
      <c r="H111" s="354"/>
      <c r="I111" s="354"/>
      <c r="J111" s="354"/>
    </row>
    <row r="112" spans="1:10" x14ac:dyDescent="0.25">
      <c r="A112" s="37">
        <v>28</v>
      </c>
      <c r="B112" s="368" t="s">
        <v>118</v>
      </c>
      <c r="C112" s="368"/>
      <c r="D112" s="368"/>
      <c r="E112" s="9" t="s">
        <v>98</v>
      </c>
      <c r="H112" s="354"/>
      <c r="I112" s="354"/>
      <c r="J112" s="354"/>
    </row>
    <row r="113" spans="1:10" x14ac:dyDescent="0.25">
      <c r="A113" s="37">
        <v>29</v>
      </c>
      <c r="B113" s="369" t="s">
        <v>119</v>
      </c>
      <c r="C113" s="369"/>
      <c r="D113" s="369"/>
      <c r="E113" s="9" t="s">
        <v>98</v>
      </c>
      <c r="H113" s="354"/>
      <c r="I113" s="354"/>
      <c r="J113" s="354"/>
    </row>
    <row r="114" spans="1:10" x14ac:dyDescent="0.25">
      <c r="A114" s="37">
        <v>30</v>
      </c>
      <c r="B114" s="368" t="s">
        <v>120</v>
      </c>
      <c r="C114" s="368"/>
      <c r="D114" s="368"/>
      <c r="E114" s="9" t="s">
        <v>98</v>
      </c>
      <c r="H114" s="354"/>
      <c r="I114" s="354"/>
      <c r="J114" s="354"/>
    </row>
    <row r="115" spans="1:10" x14ac:dyDescent="0.25">
      <c r="A115" s="69">
        <v>31</v>
      </c>
      <c r="B115" s="368" t="s">
        <v>302</v>
      </c>
      <c r="C115" s="368"/>
      <c r="D115" s="368"/>
      <c r="E115" s="9"/>
      <c r="H115" s="354"/>
      <c r="I115" s="354"/>
      <c r="J115" s="354"/>
    </row>
    <row r="116" spans="1:10" x14ac:dyDescent="0.25">
      <c r="A116" s="69">
        <v>32</v>
      </c>
      <c r="B116" s="368" t="s">
        <v>303</v>
      </c>
      <c r="C116" s="368"/>
      <c r="D116" s="368"/>
      <c r="E116" s="9"/>
      <c r="H116" s="354"/>
      <c r="I116" s="354"/>
      <c r="J116" s="354"/>
    </row>
    <row r="117" spans="1:10" x14ac:dyDescent="0.25">
      <c r="A117" s="65"/>
      <c r="B117" s="65"/>
      <c r="C117" s="65"/>
      <c r="D117" s="65"/>
      <c r="E117" s="68"/>
      <c r="F117" s="65"/>
      <c r="G117" s="65"/>
      <c r="H117" s="65"/>
      <c r="I117" s="65"/>
      <c r="J117" s="65"/>
    </row>
    <row r="118" spans="1:10" x14ac:dyDescent="0.25">
      <c r="A118" s="38" t="s">
        <v>209</v>
      </c>
      <c r="B118" s="363" t="s">
        <v>210</v>
      </c>
      <c r="C118" s="363"/>
      <c r="D118" s="363"/>
      <c r="E118" s="8" t="s">
        <v>211</v>
      </c>
      <c r="F118" s="38" t="s">
        <v>212</v>
      </c>
      <c r="G118" s="38"/>
      <c r="H118" s="354"/>
      <c r="I118" s="354"/>
      <c r="J118" s="354"/>
    </row>
    <row r="119" spans="1:10" x14ac:dyDescent="0.25">
      <c r="A119" s="37">
        <v>1</v>
      </c>
      <c r="B119" s="366" t="s">
        <v>213</v>
      </c>
      <c r="C119" s="366"/>
      <c r="D119" s="366"/>
      <c r="E119" s="54">
        <v>1</v>
      </c>
      <c r="F119" s="37">
        <v>4</v>
      </c>
      <c r="G119" s="34" t="s">
        <v>216</v>
      </c>
      <c r="H119" s="354"/>
      <c r="I119" s="354"/>
      <c r="J119" s="354"/>
    </row>
    <row r="120" spans="1:10" x14ac:dyDescent="0.25">
      <c r="A120" s="37"/>
      <c r="B120" s="366" t="s">
        <v>214</v>
      </c>
      <c r="C120" s="366"/>
      <c r="D120" s="366"/>
      <c r="E120" s="54">
        <v>1</v>
      </c>
      <c r="F120" s="55">
        <v>2.5</v>
      </c>
      <c r="G120" s="34" t="s">
        <v>216</v>
      </c>
      <c r="H120" s="354"/>
      <c r="I120" s="354"/>
      <c r="J120" s="354"/>
    </row>
    <row r="121" spans="1:10" ht="14.4" thickBot="1" x14ac:dyDescent="0.3">
      <c r="A121" s="56"/>
      <c r="B121" s="367" t="s">
        <v>215</v>
      </c>
      <c r="C121" s="367"/>
      <c r="D121" s="367"/>
      <c r="E121" s="57">
        <v>1</v>
      </c>
      <c r="F121" s="56">
        <v>3</v>
      </c>
      <c r="G121" s="58" t="s">
        <v>216</v>
      </c>
      <c r="H121" s="354"/>
      <c r="I121" s="354"/>
      <c r="J121" s="354"/>
    </row>
    <row r="122" spans="1:10" ht="14.4" thickTop="1" x14ac:dyDescent="0.25">
      <c r="A122" s="59">
        <v>2</v>
      </c>
      <c r="B122" s="365" t="s">
        <v>218</v>
      </c>
      <c r="C122" s="365"/>
      <c r="D122" s="365"/>
      <c r="E122" s="60">
        <v>2</v>
      </c>
      <c r="F122" s="59">
        <v>4</v>
      </c>
      <c r="G122" s="34" t="s">
        <v>216</v>
      </c>
      <c r="H122" s="354"/>
      <c r="I122" s="354"/>
      <c r="J122" s="354"/>
    </row>
    <row r="123" spans="1:10" x14ac:dyDescent="0.25">
      <c r="A123" s="37"/>
      <c r="B123" s="366" t="s">
        <v>217</v>
      </c>
      <c r="C123" s="366"/>
      <c r="D123" s="366"/>
      <c r="E123" s="54">
        <v>2</v>
      </c>
      <c r="F123" s="55">
        <v>2.5</v>
      </c>
      <c r="G123" s="34" t="s">
        <v>216</v>
      </c>
      <c r="H123" s="354"/>
      <c r="I123" s="354"/>
      <c r="J123" s="354"/>
    </row>
    <row r="124" spans="1:10" ht="14.4" thickBot="1" x14ac:dyDescent="0.3">
      <c r="A124" s="56"/>
      <c r="B124" s="367" t="s">
        <v>219</v>
      </c>
      <c r="C124" s="367"/>
      <c r="D124" s="367"/>
      <c r="E124" s="57">
        <v>2</v>
      </c>
      <c r="F124" s="56">
        <v>3</v>
      </c>
      <c r="G124" s="58" t="s">
        <v>216</v>
      </c>
      <c r="H124" s="354"/>
      <c r="I124" s="354"/>
      <c r="J124" s="354"/>
    </row>
    <row r="125" spans="1:10" ht="14.4" thickTop="1" x14ac:dyDescent="0.25">
      <c r="A125" s="59">
        <v>3</v>
      </c>
      <c r="B125" s="365" t="s">
        <v>220</v>
      </c>
      <c r="C125" s="365"/>
      <c r="D125" s="365"/>
      <c r="E125" s="60">
        <v>3</v>
      </c>
      <c r="F125" s="59">
        <v>5</v>
      </c>
      <c r="G125" s="34" t="s">
        <v>216</v>
      </c>
      <c r="H125" s="354"/>
      <c r="I125" s="354"/>
      <c r="J125" s="354"/>
    </row>
    <row r="126" spans="1:10" x14ac:dyDescent="0.25">
      <c r="A126" s="37"/>
      <c r="B126" s="366" t="s">
        <v>222</v>
      </c>
      <c r="C126" s="366"/>
      <c r="D126" s="366"/>
      <c r="E126" s="54">
        <v>3</v>
      </c>
      <c r="F126" s="55">
        <v>3.5</v>
      </c>
      <c r="G126" s="34" t="s">
        <v>216</v>
      </c>
      <c r="H126" s="354"/>
      <c r="I126" s="354"/>
      <c r="J126" s="354"/>
    </row>
    <row r="127" spans="1:10" ht="14.4" thickBot="1" x14ac:dyDescent="0.3">
      <c r="A127" s="56"/>
      <c r="B127" s="367" t="s">
        <v>221</v>
      </c>
      <c r="C127" s="367"/>
      <c r="D127" s="367"/>
      <c r="E127" s="57">
        <v>3</v>
      </c>
      <c r="F127" s="56">
        <v>4</v>
      </c>
      <c r="G127" s="58" t="s">
        <v>216</v>
      </c>
      <c r="H127" s="354"/>
      <c r="I127" s="354"/>
      <c r="J127" s="354"/>
    </row>
    <row r="128" spans="1:10" ht="14.4" thickTop="1" x14ac:dyDescent="0.25">
      <c r="A128" s="59">
        <v>4</v>
      </c>
      <c r="B128" s="365" t="s">
        <v>223</v>
      </c>
      <c r="C128" s="365"/>
      <c r="D128" s="365"/>
      <c r="E128" s="60">
        <v>4</v>
      </c>
      <c r="F128" s="59">
        <v>3</v>
      </c>
      <c r="G128" s="34" t="s">
        <v>216</v>
      </c>
      <c r="H128" s="354"/>
      <c r="I128" s="354"/>
      <c r="J128" s="354"/>
    </row>
    <row r="129" spans="1:11" x14ac:dyDescent="0.25">
      <c r="A129" s="37"/>
      <c r="B129" s="366" t="s">
        <v>224</v>
      </c>
      <c r="C129" s="366"/>
      <c r="D129" s="366"/>
      <c r="E129" s="54">
        <v>4</v>
      </c>
      <c r="F129" s="37">
        <v>2</v>
      </c>
      <c r="G129" s="34" t="s">
        <v>216</v>
      </c>
      <c r="H129" s="354"/>
      <c r="I129" s="354"/>
      <c r="J129" s="354"/>
    </row>
    <row r="130" spans="1:11" ht="14.4" thickBot="1" x14ac:dyDescent="0.3">
      <c r="A130" s="56"/>
      <c r="B130" s="367" t="s">
        <v>225</v>
      </c>
      <c r="C130" s="367"/>
      <c r="D130" s="367"/>
      <c r="E130" s="57">
        <v>4</v>
      </c>
      <c r="F130" s="56">
        <v>2</v>
      </c>
      <c r="G130" s="58" t="s">
        <v>216</v>
      </c>
      <c r="H130" s="354"/>
      <c r="I130" s="354"/>
      <c r="J130" s="354"/>
    </row>
    <row r="131" spans="1:11" ht="14.4" thickTop="1" x14ac:dyDescent="0.25">
      <c r="A131" s="59">
        <v>5</v>
      </c>
      <c r="B131" s="365" t="s">
        <v>226</v>
      </c>
      <c r="C131" s="365"/>
      <c r="D131" s="365"/>
      <c r="E131" s="60">
        <v>5</v>
      </c>
      <c r="F131" s="59">
        <v>5</v>
      </c>
      <c r="G131" s="34" t="s">
        <v>216</v>
      </c>
      <c r="H131" s="354"/>
      <c r="I131" s="354"/>
      <c r="J131" s="354"/>
    </row>
    <row r="132" spans="1:11" x14ac:dyDescent="0.25">
      <c r="A132" s="37"/>
      <c r="B132" s="366" t="s">
        <v>227</v>
      </c>
      <c r="C132" s="366"/>
      <c r="D132" s="366"/>
      <c r="E132" s="54">
        <v>5</v>
      </c>
      <c r="F132" s="55">
        <v>3.5</v>
      </c>
      <c r="G132" s="34" t="s">
        <v>216</v>
      </c>
      <c r="H132" s="354"/>
      <c r="I132" s="354"/>
      <c r="J132" s="354"/>
      <c r="K132" s="61"/>
    </row>
    <row r="133" spans="1:11" ht="14.4" thickBot="1" x14ac:dyDescent="0.3">
      <c r="A133" s="56"/>
      <c r="B133" s="367" t="s">
        <v>228</v>
      </c>
      <c r="C133" s="367"/>
      <c r="D133" s="367"/>
      <c r="E133" s="57">
        <v>5</v>
      </c>
      <c r="F133" s="56">
        <v>4</v>
      </c>
      <c r="G133" s="58" t="s">
        <v>216</v>
      </c>
      <c r="H133" s="354"/>
      <c r="I133" s="354"/>
      <c r="J133" s="354"/>
      <c r="K133" s="61"/>
    </row>
    <row r="134" spans="1:11" ht="14.4" thickTop="1" x14ac:dyDescent="0.25">
      <c r="A134" s="59">
        <v>6</v>
      </c>
      <c r="B134" s="365" t="s">
        <v>229</v>
      </c>
      <c r="C134" s="365"/>
      <c r="D134" s="365"/>
      <c r="E134" s="60">
        <v>6</v>
      </c>
      <c r="F134" s="59">
        <v>7</v>
      </c>
      <c r="G134" s="34" t="s">
        <v>216</v>
      </c>
      <c r="H134" s="354"/>
      <c r="I134" s="354"/>
      <c r="J134" s="354"/>
      <c r="K134" s="61"/>
    </row>
    <row r="135" spans="1:11" x14ac:dyDescent="0.25">
      <c r="A135" s="37"/>
      <c r="B135" s="366" t="s">
        <v>230</v>
      </c>
      <c r="C135" s="366"/>
      <c r="D135" s="366"/>
      <c r="E135" s="54">
        <v>6</v>
      </c>
      <c r="F135" s="55">
        <v>5.5</v>
      </c>
      <c r="G135" s="34" t="s">
        <v>216</v>
      </c>
      <c r="H135" s="354"/>
      <c r="I135" s="354"/>
      <c r="J135" s="354"/>
      <c r="K135" s="61"/>
    </row>
    <row r="136" spans="1:11" ht="14.4" thickBot="1" x14ac:dyDescent="0.3">
      <c r="A136" s="56"/>
      <c r="B136" s="367" t="s">
        <v>231</v>
      </c>
      <c r="C136" s="367"/>
      <c r="D136" s="367"/>
      <c r="E136" s="57">
        <v>6</v>
      </c>
      <c r="F136" s="56">
        <v>6</v>
      </c>
      <c r="G136" s="58" t="s">
        <v>216</v>
      </c>
      <c r="H136" s="354"/>
      <c r="I136" s="354"/>
      <c r="J136" s="354"/>
      <c r="K136" s="61"/>
    </row>
    <row r="137" spans="1:11" ht="14.4" thickTop="1" x14ac:dyDescent="0.25">
      <c r="B137" s="354"/>
      <c r="C137" s="354"/>
      <c r="D137" s="354"/>
      <c r="H137" s="354"/>
      <c r="I137" s="354"/>
      <c r="J137" s="354"/>
      <c r="K137" s="61"/>
    </row>
    <row r="138" spans="1:11" x14ac:dyDescent="0.25">
      <c r="A138" s="35" t="s">
        <v>264</v>
      </c>
      <c r="B138" s="354" t="s">
        <v>232</v>
      </c>
      <c r="C138" s="354"/>
      <c r="D138" s="354"/>
      <c r="E138" s="364" t="s">
        <v>236</v>
      </c>
      <c r="F138" s="364"/>
      <c r="G138" s="364"/>
      <c r="H138" s="354"/>
      <c r="I138" s="354"/>
      <c r="J138" s="354"/>
      <c r="K138" s="61"/>
    </row>
    <row r="139" spans="1:11" x14ac:dyDescent="0.25">
      <c r="B139" s="354" t="s">
        <v>233</v>
      </c>
      <c r="C139" s="354"/>
      <c r="D139" s="354"/>
      <c r="E139" s="364" t="s">
        <v>235</v>
      </c>
      <c r="F139" s="364"/>
      <c r="G139" s="364"/>
      <c r="H139" s="354"/>
      <c r="I139" s="354"/>
      <c r="J139" s="354"/>
      <c r="K139" s="61"/>
    </row>
    <row r="140" spans="1:11" x14ac:dyDescent="0.25">
      <c r="B140" s="354" t="s">
        <v>234</v>
      </c>
      <c r="C140" s="354"/>
      <c r="D140" s="354"/>
      <c r="E140" s="364" t="s">
        <v>237</v>
      </c>
      <c r="F140" s="364"/>
      <c r="G140" s="364"/>
      <c r="H140" s="354"/>
      <c r="I140" s="354"/>
      <c r="J140" s="354"/>
      <c r="K140" s="61"/>
    </row>
    <row r="141" spans="1:11" x14ac:dyDescent="0.25">
      <c r="B141" s="354"/>
      <c r="C141" s="354"/>
      <c r="D141" s="354"/>
      <c r="H141" s="354"/>
      <c r="I141" s="354"/>
      <c r="J141" s="354"/>
    </row>
    <row r="142" spans="1:11" x14ac:dyDescent="0.25">
      <c r="B142" s="354" t="s">
        <v>265</v>
      </c>
      <c r="C142" s="354"/>
      <c r="D142" s="354"/>
      <c r="H142" s="354"/>
      <c r="I142" s="354"/>
      <c r="J142" s="354"/>
    </row>
    <row r="143" spans="1:11" x14ac:dyDescent="0.25">
      <c r="A143" s="14"/>
      <c r="C143" s="48" t="s">
        <v>266</v>
      </c>
      <c r="D143" s="50"/>
      <c r="E143" s="50"/>
      <c r="F143" s="43"/>
      <c r="G143" s="47"/>
      <c r="H143" s="354"/>
      <c r="I143" s="354"/>
      <c r="J143" s="354"/>
    </row>
    <row r="144" spans="1:11" x14ac:dyDescent="0.25">
      <c r="A144" s="14"/>
      <c r="B144" s="14"/>
      <c r="C144" s="38" t="s">
        <v>250</v>
      </c>
      <c r="D144" s="363" t="s">
        <v>251</v>
      </c>
      <c r="E144" s="363"/>
      <c r="F144" s="351" t="s">
        <v>252</v>
      </c>
      <c r="G144" s="353"/>
      <c r="H144" s="354"/>
      <c r="I144" s="354"/>
      <c r="J144" s="354"/>
    </row>
    <row r="145" spans="1:10" x14ac:dyDescent="0.25">
      <c r="A145" s="361" t="s">
        <v>253</v>
      </c>
      <c r="B145" s="362"/>
      <c r="C145" s="37">
        <v>1</v>
      </c>
      <c r="D145" s="37">
        <v>2</v>
      </c>
      <c r="E145" s="37">
        <v>3</v>
      </c>
      <c r="F145" s="37">
        <v>4</v>
      </c>
      <c r="G145" s="37">
        <v>5</v>
      </c>
      <c r="H145" s="354"/>
      <c r="I145" s="354"/>
      <c r="J145" s="354"/>
    </row>
    <row r="146" spans="1:10" x14ac:dyDescent="0.25">
      <c r="A146" s="361" t="s">
        <v>254</v>
      </c>
      <c r="B146" s="362"/>
      <c r="C146" s="37">
        <v>2</v>
      </c>
      <c r="D146" s="37">
        <v>3</v>
      </c>
      <c r="E146" s="37">
        <v>4</v>
      </c>
      <c r="F146" s="37">
        <v>5</v>
      </c>
      <c r="G146" s="37">
        <v>1</v>
      </c>
      <c r="H146" s="354"/>
      <c r="I146" s="354"/>
      <c r="J146" s="354"/>
    </row>
    <row r="147" spans="1:10" x14ac:dyDescent="0.25">
      <c r="A147" s="361" t="s">
        <v>255</v>
      </c>
      <c r="B147" s="362"/>
      <c r="C147" s="37">
        <v>3</v>
      </c>
      <c r="D147" s="37">
        <v>4</v>
      </c>
      <c r="E147" s="37">
        <v>5</v>
      </c>
      <c r="F147" s="37">
        <v>1</v>
      </c>
      <c r="G147" s="37">
        <v>2</v>
      </c>
      <c r="H147" s="354"/>
      <c r="I147" s="354"/>
      <c r="J147" s="354"/>
    </row>
    <row r="148" spans="1:10" x14ac:dyDescent="0.25">
      <c r="A148" s="361" t="s">
        <v>256</v>
      </c>
      <c r="B148" s="362"/>
      <c r="C148" s="37">
        <v>4</v>
      </c>
      <c r="D148" s="37">
        <v>5</v>
      </c>
      <c r="E148" s="37">
        <v>1</v>
      </c>
      <c r="F148" s="46">
        <v>2</v>
      </c>
      <c r="G148" s="46">
        <v>3</v>
      </c>
      <c r="H148" s="354"/>
      <c r="I148" s="354"/>
      <c r="J148" s="354"/>
    </row>
    <row r="149" spans="1:10" x14ac:dyDescent="0.25">
      <c r="A149" s="361" t="s">
        <v>257</v>
      </c>
      <c r="B149" s="362"/>
      <c r="C149" s="37">
        <v>5</v>
      </c>
      <c r="D149" s="37">
        <v>1</v>
      </c>
      <c r="E149" s="37">
        <v>2</v>
      </c>
      <c r="F149" s="46">
        <v>3</v>
      </c>
      <c r="G149" s="46">
        <v>4</v>
      </c>
      <c r="H149" s="354"/>
      <c r="I149" s="354"/>
      <c r="J149" s="354"/>
    </row>
    <row r="150" spans="1:10" x14ac:dyDescent="0.25">
      <c r="A150" s="14"/>
      <c r="B150" s="14"/>
      <c r="C150" s="49" t="s">
        <v>267</v>
      </c>
      <c r="D150" s="47"/>
      <c r="E150" s="47"/>
      <c r="F150" s="47"/>
      <c r="G150" s="47"/>
      <c r="H150" s="354"/>
      <c r="I150" s="354"/>
      <c r="J150" s="354"/>
    </row>
    <row r="151" spans="1:10" x14ac:dyDescent="0.25">
      <c r="A151" s="14"/>
      <c r="B151" s="14"/>
      <c r="C151" s="38" t="s">
        <v>250</v>
      </c>
      <c r="D151" s="363" t="s">
        <v>251</v>
      </c>
      <c r="E151" s="363"/>
      <c r="F151" s="351" t="s">
        <v>252</v>
      </c>
      <c r="G151" s="353"/>
      <c r="H151" s="354"/>
      <c r="I151" s="354"/>
      <c r="J151" s="354"/>
    </row>
    <row r="152" spans="1:10" x14ac:dyDescent="0.25">
      <c r="A152" s="361" t="s">
        <v>253</v>
      </c>
      <c r="B152" s="362"/>
      <c r="C152" s="37">
        <v>6</v>
      </c>
      <c r="D152" s="37">
        <v>7</v>
      </c>
      <c r="E152" s="37">
        <v>8</v>
      </c>
      <c r="F152" s="37">
        <v>9</v>
      </c>
      <c r="G152" s="37">
        <v>10</v>
      </c>
      <c r="H152" s="354"/>
      <c r="I152" s="354"/>
      <c r="J152" s="354"/>
    </row>
    <row r="153" spans="1:10" x14ac:dyDescent="0.25">
      <c r="A153" s="361" t="s">
        <v>254</v>
      </c>
      <c r="B153" s="362"/>
      <c r="C153" s="37">
        <v>7</v>
      </c>
      <c r="D153" s="37">
        <v>8</v>
      </c>
      <c r="E153" s="37">
        <v>9</v>
      </c>
      <c r="F153" s="37">
        <v>10</v>
      </c>
      <c r="G153" s="37">
        <v>6</v>
      </c>
      <c r="H153" s="354"/>
      <c r="I153" s="354"/>
      <c r="J153" s="354"/>
    </row>
    <row r="154" spans="1:10" x14ac:dyDescent="0.25">
      <c r="A154" s="361" t="s">
        <v>255</v>
      </c>
      <c r="B154" s="362"/>
      <c r="C154" s="37">
        <v>8</v>
      </c>
      <c r="D154" s="37">
        <v>9</v>
      </c>
      <c r="E154" s="37">
        <v>10</v>
      </c>
      <c r="F154" s="37">
        <v>6</v>
      </c>
      <c r="G154" s="37">
        <v>7</v>
      </c>
      <c r="H154" s="354"/>
      <c r="I154" s="354"/>
      <c r="J154" s="354"/>
    </row>
    <row r="155" spans="1:10" x14ac:dyDescent="0.25">
      <c r="A155" s="361" t="s">
        <v>256</v>
      </c>
      <c r="B155" s="362"/>
      <c r="C155" s="37">
        <v>9</v>
      </c>
      <c r="D155" s="37">
        <v>10</v>
      </c>
      <c r="E155" s="37">
        <v>6</v>
      </c>
      <c r="F155" s="46">
        <v>7</v>
      </c>
      <c r="G155" s="46">
        <v>8</v>
      </c>
      <c r="H155" s="354"/>
      <c r="I155" s="354"/>
      <c r="J155" s="354"/>
    </row>
    <row r="156" spans="1:10" x14ac:dyDescent="0.25">
      <c r="A156" s="361" t="s">
        <v>257</v>
      </c>
      <c r="B156" s="362"/>
      <c r="C156" s="37">
        <v>10</v>
      </c>
      <c r="D156" s="37">
        <v>6</v>
      </c>
      <c r="E156" s="37">
        <v>7</v>
      </c>
      <c r="F156" s="46">
        <v>8</v>
      </c>
      <c r="G156" s="46">
        <v>9</v>
      </c>
      <c r="H156" s="354"/>
      <c r="I156" s="354"/>
      <c r="J156" s="354"/>
    </row>
    <row r="157" spans="1:10" x14ac:dyDescent="0.25">
      <c r="A157" s="14"/>
      <c r="B157" s="14"/>
      <c r="C157" s="49" t="s">
        <v>268</v>
      </c>
      <c r="D157" s="47"/>
      <c r="E157" s="47"/>
      <c r="F157" s="47"/>
      <c r="G157" s="47"/>
      <c r="H157" s="354"/>
      <c r="I157" s="354"/>
      <c r="J157" s="354"/>
    </row>
    <row r="158" spans="1:10" x14ac:dyDescent="0.25">
      <c r="A158" s="14"/>
      <c r="B158" s="14"/>
      <c r="C158" s="38" t="s">
        <v>250</v>
      </c>
      <c r="D158" s="363" t="s">
        <v>251</v>
      </c>
      <c r="E158" s="363"/>
      <c r="F158" s="351" t="s">
        <v>252</v>
      </c>
      <c r="G158" s="353"/>
      <c r="H158" s="354"/>
      <c r="I158" s="354"/>
      <c r="J158" s="354"/>
    </row>
    <row r="159" spans="1:10" x14ac:dyDescent="0.25">
      <c r="A159" s="361" t="s">
        <v>253</v>
      </c>
      <c r="B159" s="362"/>
      <c r="C159" s="37">
        <v>11</v>
      </c>
      <c r="D159" s="37">
        <v>12</v>
      </c>
      <c r="E159" s="37">
        <v>13</v>
      </c>
      <c r="F159" s="37">
        <v>14</v>
      </c>
      <c r="G159" s="37">
        <v>15</v>
      </c>
      <c r="H159" s="354"/>
      <c r="I159" s="354"/>
      <c r="J159" s="354"/>
    </row>
    <row r="160" spans="1:10" x14ac:dyDescent="0.25">
      <c r="A160" s="361" t="s">
        <v>254</v>
      </c>
      <c r="B160" s="362"/>
      <c r="C160" s="37">
        <v>12</v>
      </c>
      <c r="D160" s="37">
        <v>13</v>
      </c>
      <c r="E160" s="37">
        <v>14</v>
      </c>
      <c r="F160" s="37">
        <v>15</v>
      </c>
      <c r="G160" s="37">
        <v>11</v>
      </c>
      <c r="H160" s="354"/>
      <c r="I160" s="354"/>
      <c r="J160" s="354"/>
    </row>
    <row r="161" spans="1:10" x14ac:dyDescent="0.25">
      <c r="A161" s="361" t="s">
        <v>255</v>
      </c>
      <c r="B161" s="362"/>
      <c r="C161" s="37">
        <v>13</v>
      </c>
      <c r="D161" s="37">
        <v>14</v>
      </c>
      <c r="E161" s="37">
        <v>15</v>
      </c>
      <c r="F161" s="37">
        <v>11</v>
      </c>
      <c r="G161" s="37">
        <v>12</v>
      </c>
      <c r="H161" s="354"/>
      <c r="I161" s="354"/>
      <c r="J161" s="354"/>
    </row>
    <row r="162" spans="1:10" x14ac:dyDescent="0.25">
      <c r="A162" s="361" t="s">
        <v>256</v>
      </c>
      <c r="B162" s="362"/>
      <c r="C162" s="37">
        <v>14</v>
      </c>
      <c r="D162" s="37">
        <v>15</v>
      </c>
      <c r="E162" s="37">
        <v>11</v>
      </c>
      <c r="F162" s="46">
        <v>12</v>
      </c>
      <c r="G162" s="46">
        <v>13</v>
      </c>
      <c r="H162" s="354"/>
      <c r="I162" s="354"/>
      <c r="J162" s="354"/>
    </row>
    <row r="163" spans="1:10" x14ac:dyDescent="0.25">
      <c r="A163" s="361" t="s">
        <v>257</v>
      </c>
      <c r="B163" s="362"/>
      <c r="C163" s="37">
        <v>15</v>
      </c>
      <c r="D163" s="37">
        <v>11</v>
      </c>
      <c r="E163" s="37">
        <v>12</v>
      </c>
      <c r="F163" s="46">
        <v>13</v>
      </c>
      <c r="G163" s="46">
        <v>14</v>
      </c>
      <c r="H163" s="354"/>
      <c r="I163" s="354"/>
      <c r="J163" s="354"/>
    </row>
    <row r="164" spans="1:10" x14ac:dyDescent="0.25">
      <c r="A164" s="14"/>
      <c r="B164" s="14"/>
      <c r="C164" s="49" t="s">
        <v>269</v>
      </c>
      <c r="D164" s="47"/>
      <c r="E164" s="47"/>
      <c r="F164" s="47"/>
      <c r="G164" s="47"/>
      <c r="H164" s="354"/>
      <c r="I164" s="354"/>
      <c r="J164" s="354"/>
    </row>
    <row r="165" spans="1:10" x14ac:dyDescent="0.25">
      <c r="A165" s="14"/>
      <c r="B165" s="14"/>
      <c r="C165" s="38" t="s">
        <v>250</v>
      </c>
      <c r="D165" s="363" t="s">
        <v>251</v>
      </c>
      <c r="E165" s="363"/>
      <c r="F165" s="351" t="s">
        <v>252</v>
      </c>
      <c r="G165" s="353"/>
      <c r="H165" s="354"/>
      <c r="I165" s="354"/>
      <c r="J165" s="354"/>
    </row>
    <row r="166" spans="1:10" x14ac:dyDescent="0.25">
      <c r="A166" s="361" t="s">
        <v>253</v>
      </c>
      <c r="B166" s="362"/>
      <c r="C166" s="37">
        <v>16</v>
      </c>
      <c r="D166" s="37">
        <v>17</v>
      </c>
      <c r="E166" s="37">
        <v>18</v>
      </c>
      <c r="F166" s="37">
        <v>19</v>
      </c>
      <c r="G166" s="37">
        <v>20</v>
      </c>
      <c r="H166" s="354"/>
      <c r="I166" s="354"/>
      <c r="J166" s="354"/>
    </row>
    <row r="167" spans="1:10" x14ac:dyDescent="0.25">
      <c r="A167" s="361" t="s">
        <v>254</v>
      </c>
      <c r="B167" s="362"/>
      <c r="C167" s="37">
        <v>17</v>
      </c>
      <c r="D167" s="37">
        <v>18</v>
      </c>
      <c r="E167" s="37">
        <v>19</v>
      </c>
      <c r="F167" s="37">
        <v>20</v>
      </c>
      <c r="G167" s="37">
        <v>16</v>
      </c>
      <c r="H167" s="354"/>
      <c r="I167" s="354"/>
      <c r="J167" s="354"/>
    </row>
    <row r="168" spans="1:10" x14ac:dyDescent="0.25">
      <c r="A168" s="361" t="s">
        <v>255</v>
      </c>
      <c r="B168" s="362"/>
      <c r="C168" s="37">
        <v>18</v>
      </c>
      <c r="D168" s="37">
        <v>19</v>
      </c>
      <c r="E168" s="37">
        <v>20</v>
      </c>
      <c r="F168" s="37">
        <v>16</v>
      </c>
      <c r="G168" s="37">
        <v>17</v>
      </c>
      <c r="H168" s="354"/>
      <c r="I168" s="354"/>
      <c r="J168" s="354"/>
    </row>
    <row r="169" spans="1:10" x14ac:dyDescent="0.25">
      <c r="A169" s="361" t="s">
        <v>256</v>
      </c>
      <c r="B169" s="362"/>
      <c r="C169" s="37">
        <v>19</v>
      </c>
      <c r="D169" s="37">
        <v>20</v>
      </c>
      <c r="E169" s="37">
        <v>16</v>
      </c>
      <c r="F169" s="46">
        <v>17</v>
      </c>
      <c r="G169" s="46">
        <v>18</v>
      </c>
      <c r="H169" s="354"/>
      <c r="I169" s="354"/>
      <c r="J169" s="354"/>
    </row>
    <row r="170" spans="1:10" x14ac:dyDescent="0.25">
      <c r="A170" s="361" t="s">
        <v>257</v>
      </c>
      <c r="B170" s="362"/>
      <c r="C170" s="37">
        <v>20</v>
      </c>
      <c r="D170" s="37">
        <v>16</v>
      </c>
      <c r="E170" s="37">
        <v>17</v>
      </c>
      <c r="F170" s="46">
        <v>18</v>
      </c>
      <c r="G170" s="46">
        <v>19</v>
      </c>
      <c r="H170" s="354"/>
      <c r="I170" s="354"/>
      <c r="J170" s="354"/>
    </row>
    <row r="171" spans="1:10" x14ac:dyDescent="0.25">
      <c r="A171" s="14"/>
      <c r="B171" s="14"/>
      <c r="C171" s="49" t="s">
        <v>270</v>
      </c>
      <c r="D171" s="47"/>
      <c r="E171" s="47"/>
      <c r="F171" s="47"/>
      <c r="G171" s="47"/>
      <c r="H171" s="354"/>
      <c r="I171" s="354"/>
      <c r="J171" s="354"/>
    </row>
    <row r="172" spans="1:10" x14ac:dyDescent="0.25">
      <c r="A172" s="361"/>
      <c r="B172" s="362"/>
      <c r="C172" s="38" t="s">
        <v>250</v>
      </c>
      <c r="D172" s="363" t="s">
        <v>251</v>
      </c>
      <c r="E172" s="363"/>
      <c r="F172" s="351" t="s">
        <v>252</v>
      </c>
      <c r="G172" s="353"/>
      <c r="H172" s="354"/>
      <c r="I172" s="354"/>
      <c r="J172" s="354"/>
    </row>
    <row r="173" spans="1:10" x14ac:dyDescent="0.25">
      <c r="A173" s="361" t="s">
        <v>253</v>
      </c>
      <c r="B173" s="362"/>
      <c r="C173" s="37">
        <v>21</v>
      </c>
      <c r="D173" s="37">
        <v>22</v>
      </c>
      <c r="E173" s="37">
        <v>23</v>
      </c>
      <c r="F173" s="37">
        <v>24</v>
      </c>
      <c r="G173" s="37">
        <v>25</v>
      </c>
      <c r="H173" s="354"/>
      <c r="I173" s="354"/>
      <c r="J173" s="354"/>
    </row>
    <row r="174" spans="1:10" x14ac:dyDescent="0.25">
      <c r="A174" s="361" t="s">
        <v>254</v>
      </c>
      <c r="B174" s="362"/>
      <c r="C174" s="37">
        <v>22</v>
      </c>
      <c r="D174" s="37">
        <v>23</v>
      </c>
      <c r="E174" s="37">
        <v>24</v>
      </c>
      <c r="F174" s="37">
        <v>25</v>
      </c>
      <c r="G174" s="37">
        <v>21</v>
      </c>
      <c r="H174" s="354"/>
      <c r="I174" s="354"/>
      <c r="J174" s="354"/>
    </row>
    <row r="175" spans="1:10" x14ac:dyDescent="0.25">
      <c r="A175" s="361" t="s">
        <v>255</v>
      </c>
      <c r="B175" s="362"/>
      <c r="C175" s="37">
        <v>23</v>
      </c>
      <c r="D175" s="37">
        <v>24</v>
      </c>
      <c r="E175" s="37">
        <v>25</v>
      </c>
      <c r="F175" s="37">
        <v>21</v>
      </c>
      <c r="G175" s="37">
        <v>22</v>
      </c>
      <c r="H175" s="354"/>
      <c r="I175" s="354"/>
      <c r="J175" s="354"/>
    </row>
    <row r="176" spans="1:10" x14ac:dyDescent="0.25">
      <c r="A176" s="361" t="s">
        <v>256</v>
      </c>
      <c r="B176" s="362"/>
      <c r="C176" s="37">
        <v>24</v>
      </c>
      <c r="D176" s="37">
        <v>25</v>
      </c>
      <c r="E176" s="37">
        <v>21</v>
      </c>
      <c r="F176" s="46">
        <v>22</v>
      </c>
      <c r="G176" s="46">
        <v>23</v>
      </c>
      <c r="H176" s="354"/>
      <c r="I176" s="354"/>
      <c r="J176" s="354"/>
    </row>
    <row r="177" spans="1:10" x14ac:dyDescent="0.25">
      <c r="A177" s="361" t="s">
        <v>257</v>
      </c>
      <c r="B177" s="362"/>
      <c r="C177" s="37">
        <v>25</v>
      </c>
      <c r="D177" s="37">
        <v>21</v>
      </c>
      <c r="E177" s="37">
        <v>22</v>
      </c>
      <c r="F177" s="46">
        <v>23</v>
      </c>
      <c r="G177" s="46">
        <v>24</v>
      </c>
      <c r="H177" s="354"/>
      <c r="I177" s="354"/>
      <c r="J177" s="354"/>
    </row>
    <row r="178" spans="1:10" x14ac:dyDescent="0.25">
      <c r="A178" s="14"/>
      <c r="B178" s="14"/>
      <c r="C178" s="49" t="s">
        <v>271</v>
      </c>
      <c r="D178" s="47"/>
      <c r="E178" s="47"/>
      <c r="F178" s="47"/>
      <c r="G178" s="47"/>
      <c r="H178" s="354"/>
      <c r="I178" s="354"/>
      <c r="J178" s="354"/>
    </row>
    <row r="179" spans="1:10" x14ac:dyDescent="0.25">
      <c r="A179" s="14"/>
      <c r="B179" s="14"/>
      <c r="C179" s="38" t="s">
        <v>250</v>
      </c>
      <c r="D179" s="363" t="s">
        <v>251</v>
      </c>
      <c r="E179" s="363"/>
      <c r="F179" s="351" t="s">
        <v>252</v>
      </c>
      <c r="G179" s="353"/>
      <c r="H179" s="354"/>
      <c r="I179" s="354"/>
      <c r="J179" s="354"/>
    </row>
    <row r="180" spans="1:10" x14ac:dyDescent="0.25">
      <c r="A180" s="361" t="s">
        <v>253</v>
      </c>
      <c r="B180" s="362"/>
      <c r="C180" s="37">
        <v>26</v>
      </c>
      <c r="D180" s="37">
        <v>27</v>
      </c>
      <c r="E180" s="37">
        <v>28</v>
      </c>
      <c r="F180" s="37">
        <v>29</v>
      </c>
      <c r="G180" s="37">
        <v>30</v>
      </c>
      <c r="H180" s="354"/>
      <c r="I180" s="354"/>
      <c r="J180" s="354"/>
    </row>
    <row r="181" spans="1:10" x14ac:dyDescent="0.25">
      <c r="A181" s="361" t="s">
        <v>254</v>
      </c>
      <c r="B181" s="362"/>
      <c r="C181" s="37">
        <v>27</v>
      </c>
      <c r="D181" s="37">
        <v>28</v>
      </c>
      <c r="E181" s="37">
        <v>29</v>
      </c>
      <c r="F181" s="37">
        <v>30</v>
      </c>
      <c r="G181" s="37">
        <v>26</v>
      </c>
      <c r="H181" s="354"/>
      <c r="I181" s="354"/>
      <c r="J181" s="354"/>
    </row>
    <row r="182" spans="1:10" x14ac:dyDescent="0.25">
      <c r="A182" s="361" t="s">
        <v>255</v>
      </c>
      <c r="B182" s="362"/>
      <c r="C182" s="37">
        <v>28</v>
      </c>
      <c r="D182" s="37">
        <v>29</v>
      </c>
      <c r="E182" s="37">
        <v>30</v>
      </c>
      <c r="F182" s="37">
        <v>26</v>
      </c>
      <c r="G182" s="37">
        <v>27</v>
      </c>
      <c r="H182" s="354"/>
      <c r="I182" s="354"/>
      <c r="J182" s="354"/>
    </row>
    <row r="183" spans="1:10" x14ac:dyDescent="0.25">
      <c r="A183" s="361" t="s">
        <v>256</v>
      </c>
      <c r="B183" s="362"/>
      <c r="C183" s="37">
        <v>29</v>
      </c>
      <c r="D183" s="37">
        <v>30</v>
      </c>
      <c r="E183" s="37">
        <v>26</v>
      </c>
      <c r="F183" s="46">
        <v>27</v>
      </c>
      <c r="G183" s="46">
        <v>28</v>
      </c>
      <c r="H183" s="354"/>
      <c r="I183" s="354"/>
      <c r="J183" s="354"/>
    </row>
    <row r="184" spans="1:10" x14ac:dyDescent="0.25">
      <c r="A184" s="361" t="s">
        <v>257</v>
      </c>
      <c r="B184" s="362"/>
      <c r="C184" s="37">
        <v>30</v>
      </c>
      <c r="D184" s="37">
        <v>26</v>
      </c>
      <c r="E184" s="37">
        <v>27</v>
      </c>
      <c r="F184" s="46">
        <v>28</v>
      </c>
      <c r="G184" s="46">
        <v>29</v>
      </c>
      <c r="H184" s="354"/>
      <c r="I184" s="354"/>
      <c r="J184" s="354"/>
    </row>
    <row r="185" spans="1:10" x14ac:dyDescent="0.25">
      <c r="B185" s="354"/>
      <c r="C185" s="354"/>
      <c r="D185" s="354"/>
      <c r="H185" s="354"/>
      <c r="I185" s="354"/>
      <c r="J185" s="354"/>
    </row>
    <row r="186" spans="1:10" x14ac:dyDescent="0.25">
      <c r="B186" s="354"/>
      <c r="C186" s="354"/>
      <c r="D186" s="354"/>
      <c r="H186" s="354"/>
      <c r="I186" s="354"/>
      <c r="J186" s="354"/>
    </row>
    <row r="187" spans="1:10" x14ac:dyDescent="0.25">
      <c r="B187" s="354"/>
      <c r="C187" s="354"/>
      <c r="D187" s="354"/>
      <c r="H187" s="354"/>
      <c r="I187" s="354"/>
      <c r="J187" s="354"/>
    </row>
    <row r="188" spans="1:10" x14ac:dyDescent="0.25">
      <c r="B188" s="354"/>
      <c r="C188" s="354"/>
      <c r="D188" s="354"/>
      <c r="H188" s="354"/>
      <c r="I188" s="354"/>
      <c r="J188" s="354"/>
    </row>
    <row r="189" spans="1:10" x14ac:dyDescent="0.25">
      <c r="B189" s="354"/>
      <c r="C189" s="354"/>
      <c r="D189" s="354"/>
      <c r="H189" s="354"/>
      <c r="I189" s="354"/>
      <c r="J189" s="354"/>
    </row>
    <row r="190" spans="1:10" x14ac:dyDescent="0.25">
      <c r="B190" s="354"/>
      <c r="C190" s="354"/>
      <c r="D190" s="354"/>
      <c r="H190" s="354"/>
      <c r="I190" s="354"/>
      <c r="J190" s="354"/>
    </row>
    <row r="191" spans="1:10" x14ac:dyDescent="0.25">
      <c r="B191" s="354"/>
      <c r="C191" s="354"/>
      <c r="D191" s="354"/>
      <c r="H191" s="354"/>
      <c r="I191" s="354"/>
      <c r="J191" s="354"/>
    </row>
    <row r="192" spans="1:10" x14ac:dyDescent="0.25">
      <c r="B192" s="354"/>
      <c r="C192" s="354"/>
      <c r="D192" s="354"/>
      <c r="H192" s="354"/>
      <c r="I192" s="354"/>
      <c r="J192" s="354"/>
    </row>
    <row r="193" spans="2:10" x14ac:dyDescent="0.25">
      <c r="B193" s="354"/>
      <c r="C193" s="354"/>
      <c r="D193" s="354"/>
      <c r="H193" s="354"/>
      <c r="I193" s="354"/>
      <c r="J193" s="354"/>
    </row>
    <row r="194" spans="2:10" x14ac:dyDescent="0.25">
      <c r="B194" s="354"/>
      <c r="C194" s="354"/>
      <c r="D194" s="354"/>
      <c r="H194" s="354"/>
      <c r="I194" s="354"/>
      <c r="J194" s="354"/>
    </row>
    <row r="195" spans="2:10" x14ac:dyDescent="0.25">
      <c r="B195" s="354"/>
      <c r="C195" s="354"/>
      <c r="D195" s="354"/>
      <c r="H195" s="354"/>
      <c r="I195" s="354"/>
      <c r="J195" s="354"/>
    </row>
    <row r="196" spans="2:10" x14ac:dyDescent="0.25">
      <c r="B196" s="354"/>
      <c r="C196" s="354"/>
      <c r="D196" s="354"/>
      <c r="H196" s="354"/>
      <c r="I196" s="354"/>
      <c r="J196" s="354"/>
    </row>
    <row r="197" spans="2:10" x14ac:dyDescent="0.25">
      <c r="B197" s="354"/>
      <c r="C197" s="354"/>
      <c r="D197" s="354"/>
      <c r="H197" s="354"/>
      <c r="I197" s="354"/>
      <c r="J197" s="354"/>
    </row>
    <row r="198" spans="2:10" x14ac:dyDescent="0.25">
      <c r="B198" s="354"/>
      <c r="C198" s="354"/>
      <c r="D198" s="354"/>
      <c r="H198" s="354"/>
      <c r="I198" s="354"/>
      <c r="J198" s="354"/>
    </row>
    <row r="199" spans="2:10" x14ac:dyDescent="0.25">
      <c r="B199" s="354"/>
      <c r="C199" s="354"/>
      <c r="D199" s="354"/>
      <c r="H199" s="354"/>
      <c r="I199" s="354"/>
      <c r="J199" s="354"/>
    </row>
    <row r="200" spans="2:10" x14ac:dyDescent="0.25">
      <c r="B200" s="354"/>
      <c r="C200" s="354"/>
      <c r="D200" s="354"/>
      <c r="H200" s="354"/>
      <c r="I200" s="354"/>
      <c r="J200" s="354"/>
    </row>
    <row r="201" spans="2:10" x14ac:dyDescent="0.25">
      <c r="B201" s="354"/>
      <c r="C201" s="354"/>
      <c r="D201" s="354"/>
      <c r="H201" s="354"/>
      <c r="I201" s="354"/>
      <c r="J201" s="354"/>
    </row>
    <row r="202" spans="2:10" x14ac:dyDescent="0.25">
      <c r="B202" s="354"/>
      <c r="C202" s="354"/>
      <c r="D202" s="354"/>
      <c r="H202" s="354"/>
      <c r="I202" s="354"/>
      <c r="J202" s="354"/>
    </row>
    <row r="203" spans="2:10" x14ac:dyDescent="0.25">
      <c r="B203" s="354"/>
      <c r="C203" s="354"/>
      <c r="D203" s="354"/>
      <c r="H203" s="354"/>
      <c r="I203" s="354"/>
      <c r="J203" s="354"/>
    </row>
    <row r="204" spans="2:10" x14ac:dyDescent="0.25">
      <c r="B204" s="354"/>
      <c r="C204" s="354"/>
      <c r="D204" s="354"/>
      <c r="H204" s="354"/>
      <c r="I204" s="354"/>
      <c r="J204" s="354"/>
    </row>
    <row r="205" spans="2:10" x14ac:dyDescent="0.25">
      <c r="B205" s="354"/>
      <c r="C205" s="354"/>
      <c r="D205" s="354"/>
      <c r="H205" s="354"/>
      <c r="I205" s="354"/>
      <c r="J205" s="354"/>
    </row>
    <row r="206" spans="2:10" x14ac:dyDescent="0.25">
      <c r="B206" s="354"/>
      <c r="C206" s="354"/>
      <c r="D206" s="354"/>
      <c r="H206" s="354"/>
      <c r="I206" s="354"/>
      <c r="J206" s="354"/>
    </row>
    <row r="207" spans="2:10" x14ac:dyDescent="0.25">
      <c r="B207" s="354"/>
      <c r="C207" s="354"/>
      <c r="D207" s="354"/>
      <c r="H207" s="354"/>
      <c r="I207" s="354"/>
      <c r="J207" s="354"/>
    </row>
    <row r="208" spans="2:10" x14ac:dyDescent="0.25">
      <c r="B208" s="354"/>
      <c r="C208" s="354"/>
      <c r="D208" s="354"/>
      <c r="H208" s="354"/>
      <c r="I208" s="354"/>
      <c r="J208" s="354"/>
    </row>
    <row r="209" spans="2:10" x14ac:dyDescent="0.25">
      <c r="B209" s="354"/>
      <c r="C209" s="354"/>
      <c r="D209" s="354"/>
      <c r="H209" s="354"/>
      <c r="I209" s="354"/>
      <c r="J209" s="354"/>
    </row>
    <row r="210" spans="2:10" x14ac:dyDescent="0.25">
      <c r="B210" s="354"/>
      <c r="C210" s="354"/>
      <c r="D210" s="354"/>
      <c r="H210" s="354"/>
      <c r="I210" s="354"/>
      <c r="J210" s="354"/>
    </row>
    <row r="211" spans="2:10" x14ac:dyDescent="0.25">
      <c r="B211" s="354"/>
      <c r="C211" s="354"/>
      <c r="D211" s="354"/>
      <c r="H211" s="354"/>
      <c r="I211" s="354"/>
      <c r="J211" s="354"/>
    </row>
    <row r="212" spans="2:10" x14ac:dyDescent="0.25">
      <c r="B212" s="354"/>
      <c r="C212" s="354"/>
      <c r="D212" s="354"/>
      <c r="H212" s="354"/>
      <c r="I212" s="354"/>
      <c r="J212" s="354"/>
    </row>
    <row r="213" spans="2:10" x14ac:dyDescent="0.25">
      <c r="B213" s="354"/>
      <c r="C213" s="354"/>
      <c r="D213" s="354"/>
      <c r="H213" s="354"/>
      <c r="I213" s="354"/>
      <c r="J213" s="354"/>
    </row>
    <row r="214" spans="2:10" x14ac:dyDescent="0.25">
      <c r="B214" s="354"/>
      <c r="C214" s="354"/>
      <c r="D214" s="354"/>
      <c r="H214" s="354"/>
      <c r="I214" s="354"/>
      <c r="J214" s="354"/>
    </row>
    <row r="215" spans="2:10" x14ac:dyDescent="0.25">
      <c r="B215" s="354"/>
      <c r="C215" s="354"/>
      <c r="D215" s="354"/>
      <c r="H215" s="354"/>
      <c r="I215" s="354"/>
      <c r="J215" s="354"/>
    </row>
    <row r="216" spans="2:10" x14ac:dyDescent="0.25">
      <c r="B216" s="354"/>
      <c r="C216" s="354"/>
      <c r="D216" s="354"/>
      <c r="H216" s="354"/>
      <c r="I216" s="354"/>
      <c r="J216" s="354"/>
    </row>
    <row r="217" spans="2:10" x14ac:dyDescent="0.25">
      <c r="B217" s="354"/>
      <c r="C217" s="354"/>
      <c r="D217" s="354"/>
      <c r="H217" s="354"/>
      <c r="I217" s="354"/>
      <c r="J217" s="354"/>
    </row>
    <row r="218" spans="2:10" x14ac:dyDescent="0.25">
      <c r="B218" s="354"/>
      <c r="C218" s="354"/>
      <c r="D218" s="354"/>
      <c r="H218" s="354"/>
      <c r="I218" s="354"/>
      <c r="J218" s="354"/>
    </row>
    <row r="219" spans="2:10" x14ac:dyDescent="0.25">
      <c r="B219" s="354"/>
      <c r="C219" s="354"/>
      <c r="D219" s="354"/>
      <c r="H219" s="354"/>
      <c r="I219" s="354"/>
      <c r="J219" s="354"/>
    </row>
    <row r="220" spans="2:10" x14ac:dyDescent="0.25">
      <c r="B220" s="354"/>
      <c r="C220" s="354"/>
      <c r="D220" s="354"/>
      <c r="H220" s="354"/>
      <c r="I220" s="354"/>
      <c r="J220" s="354"/>
    </row>
    <row r="221" spans="2:10" x14ac:dyDescent="0.25">
      <c r="B221" s="354"/>
      <c r="C221" s="354"/>
      <c r="D221" s="354"/>
      <c r="H221" s="354"/>
      <c r="I221" s="354"/>
      <c r="J221" s="354"/>
    </row>
    <row r="222" spans="2:10" x14ac:dyDescent="0.25">
      <c r="B222" s="354"/>
      <c r="C222" s="354"/>
      <c r="D222" s="354"/>
      <c r="H222" s="354"/>
      <c r="I222" s="354"/>
      <c r="J222" s="354"/>
    </row>
    <row r="223" spans="2:10" x14ac:dyDescent="0.25">
      <c r="B223" s="354"/>
      <c r="C223" s="354"/>
      <c r="D223" s="354"/>
      <c r="H223" s="354"/>
      <c r="I223" s="354"/>
      <c r="J223" s="354"/>
    </row>
    <row r="224" spans="2:10" x14ac:dyDescent="0.25">
      <c r="B224" s="354"/>
      <c r="C224" s="354"/>
      <c r="D224" s="354"/>
      <c r="H224" s="354"/>
      <c r="I224" s="354"/>
      <c r="J224" s="354"/>
    </row>
  </sheetData>
  <mergeCells count="434">
    <mergeCell ref="A1:J1"/>
    <mergeCell ref="A2:J2"/>
    <mergeCell ref="A4:C4"/>
    <mergeCell ref="D5:F5"/>
    <mergeCell ref="D6:F6"/>
    <mergeCell ref="D7:F7"/>
    <mergeCell ref="B25:D25"/>
    <mergeCell ref="H25:J25"/>
    <mergeCell ref="B26:D26"/>
    <mergeCell ref="H26:J26"/>
    <mergeCell ref="B21:D21"/>
    <mergeCell ref="H21:J21"/>
    <mergeCell ref="H22:J22"/>
    <mergeCell ref="H23:J23"/>
    <mergeCell ref="B18:D18"/>
    <mergeCell ref="H18:J18"/>
    <mergeCell ref="B19:D19"/>
    <mergeCell ref="H19:J19"/>
    <mergeCell ref="B20:D20"/>
    <mergeCell ref="H20:J20"/>
    <mergeCell ref="B15:D15"/>
    <mergeCell ref="H15:J15"/>
    <mergeCell ref="B16:D16"/>
    <mergeCell ref="H16:J16"/>
    <mergeCell ref="B28:D28"/>
    <mergeCell ref="H28:J28"/>
    <mergeCell ref="B29:D29"/>
    <mergeCell ref="H29:J29"/>
    <mergeCell ref="B30:D30"/>
    <mergeCell ref="H30:J30"/>
    <mergeCell ref="D8:F8"/>
    <mergeCell ref="A24:J24"/>
    <mergeCell ref="A22:D22"/>
    <mergeCell ref="A23:D23"/>
    <mergeCell ref="E23:G23"/>
    <mergeCell ref="B27:D27"/>
    <mergeCell ref="H27:J27"/>
    <mergeCell ref="B17:D17"/>
    <mergeCell ref="H17:J17"/>
    <mergeCell ref="B13:D13"/>
    <mergeCell ref="H13:J13"/>
    <mergeCell ref="A12:J12"/>
    <mergeCell ref="B14:D14"/>
    <mergeCell ref="H14:J14"/>
    <mergeCell ref="B38:D38"/>
    <mergeCell ref="H38:J38"/>
    <mergeCell ref="B39:D39"/>
    <mergeCell ref="H39:J39"/>
    <mergeCell ref="B34:D34"/>
    <mergeCell ref="H34:J34"/>
    <mergeCell ref="H35:J35"/>
    <mergeCell ref="H36:J36"/>
    <mergeCell ref="B31:D31"/>
    <mergeCell ref="H31:J31"/>
    <mergeCell ref="B32:D32"/>
    <mergeCell ref="H32:J32"/>
    <mergeCell ref="B33:D33"/>
    <mergeCell ref="H33:J33"/>
    <mergeCell ref="H46:J46"/>
    <mergeCell ref="H47:J47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58:D58"/>
    <mergeCell ref="H58:J58"/>
    <mergeCell ref="B59:D59"/>
    <mergeCell ref="H59:J59"/>
    <mergeCell ref="B60:D60"/>
    <mergeCell ref="H60:J60"/>
    <mergeCell ref="B55:D55"/>
    <mergeCell ref="H55:J55"/>
    <mergeCell ref="B56:D56"/>
    <mergeCell ref="H56:J56"/>
    <mergeCell ref="B57:D57"/>
    <mergeCell ref="H57:J57"/>
    <mergeCell ref="B64:D64"/>
    <mergeCell ref="H64:J64"/>
    <mergeCell ref="B65:D65"/>
    <mergeCell ref="H65:J65"/>
    <mergeCell ref="B66:D66"/>
    <mergeCell ref="H66:J66"/>
    <mergeCell ref="H61:J61"/>
    <mergeCell ref="H62:J62"/>
    <mergeCell ref="A61:D61"/>
    <mergeCell ref="A62:D62"/>
    <mergeCell ref="E62:G62"/>
    <mergeCell ref="A63:J63"/>
    <mergeCell ref="A73:J73"/>
    <mergeCell ref="B70:D70"/>
    <mergeCell ref="H70:J70"/>
    <mergeCell ref="H71:J71"/>
    <mergeCell ref="H72:J72"/>
    <mergeCell ref="A71:D71"/>
    <mergeCell ref="A72:D72"/>
    <mergeCell ref="E72:G72"/>
    <mergeCell ref="B67:D67"/>
    <mergeCell ref="H67:J67"/>
    <mergeCell ref="B68:D68"/>
    <mergeCell ref="H68:J68"/>
    <mergeCell ref="B69:D69"/>
    <mergeCell ref="H69:J69"/>
    <mergeCell ref="B76:D76"/>
    <mergeCell ref="H76:J76"/>
    <mergeCell ref="B77:D77"/>
    <mergeCell ref="H77:J77"/>
    <mergeCell ref="B78:D78"/>
    <mergeCell ref="H78:J78"/>
    <mergeCell ref="B74:D74"/>
    <mergeCell ref="H74:J74"/>
    <mergeCell ref="B75:D75"/>
    <mergeCell ref="H75:J75"/>
    <mergeCell ref="B82:D82"/>
    <mergeCell ref="H82:J82"/>
    <mergeCell ref="H83:J83"/>
    <mergeCell ref="B84:D84"/>
    <mergeCell ref="H84:J84"/>
    <mergeCell ref="B79:D79"/>
    <mergeCell ref="H79:J79"/>
    <mergeCell ref="H80:J80"/>
    <mergeCell ref="H81:J81"/>
    <mergeCell ref="A80:D80"/>
    <mergeCell ref="A81:D81"/>
    <mergeCell ref="E81:G81"/>
    <mergeCell ref="B88:D88"/>
    <mergeCell ref="H88:J88"/>
    <mergeCell ref="B89:D89"/>
    <mergeCell ref="H89:J89"/>
    <mergeCell ref="H90:J90"/>
    <mergeCell ref="B85:D85"/>
    <mergeCell ref="H85:J85"/>
    <mergeCell ref="B86:D86"/>
    <mergeCell ref="H86:J86"/>
    <mergeCell ref="B87:D87"/>
    <mergeCell ref="H87:J87"/>
    <mergeCell ref="B94:D94"/>
    <mergeCell ref="H94:J94"/>
    <mergeCell ref="H95:J95"/>
    <mergeCell ref="H96:J96"/>
    <mergeCell ref="B91:D91"/>
    <mergeCell ref="H91:J91"/>
    <mergeCell ref="B92:D92"/>
    <mergeCell ref="H92:J92"/>
    <mergeCell ref="B93:D93"/>
    <mergeCell ref="H93:J93"/>
    <mergeCell ref="B100:D100"/>
    <mergeCell ref="H100:J100"/>
    <mergeCell ref="B101:D101"/>
    <mergeCell ref="H101:J101"/>
    <mergeCell ref="B102:D102"/>
    <mergeCell ref="H102:J102"/>
    <mergeCell ref="B97:D97"/>
    <mergeCell ref="H97:J97"/>
    <mergeCell ref="H98:J98"/>
    <mergeCell ref="B99:D99"/>
    <mergeCell ref="H99:J99"/>
    <mergeCell ref="B106:D106"/>
    <mergeCell ref="H106:J106"/>
    <mergeCell ref="B107:D107"/>
    <mergeCell ref="H107:J107"/>
    <mergeCell ref="B108:D108"/>
    <mergeCell ref="H108:J108"/>
    <mergeCell ref="B103:D103"/>
    <mergeCell ref="H103:J103"/>
    <mergeCell ref="B104:D104"/>
    <mergeCell ref="H104:J104"/>
    <mergeCell ref="B105:D105"/>
    <mergeCell ref="H105:J105"/>
    <mergeCell ref="B112:D112"/>
    <mergeCell ref="H112:J112"/>
    <mergeCell ref="B113:D113"/>
    <mergeCell ref="H113:J113"/>
    <mergeCell ref="B114:D114"/>
    <mergeCell ref="H114:J114"/>
    <mergeCell ref="B109:D109"/>
    <mergeCell ref="H109:J109"/>
    <mergeCell ref="B110:D110"/>
    <mergeCell ref="H110:J110"/>
    <mergeCell ref="B111:D111"/>
    <mergeCell ref="H111:J111"/>
    <mergeCell ref="B119:D119"/>
    <mergeCell ref="H119:J119"/>
    <mergeCell ref="B120:D120"/>
    <mergeCell ref="H120:J120"/>
    <mergeCell ref="B121:D121"/>
    <mergeCell ref="H121:J121"/>
    <mergeCell ref="B115:D115"/>
    <mergeCell ref="H115:J115"/>
    <mergeCell ref="B116:D116"/>
    <mergeCell ref="H116:J116"/>
    <mergeCell ref="B118:D118"/>
    <mergeCell ref="H118:J118"/>
    <mergeCell ref="B125:D125"/>
    <mergeCell ref="H125:J125"/>
    <mergeCell ref="B127:D127"/>
    <mergeCell ref="H126:J126"/>
    <mergeCell ref="H127:J127"/>
    <mergeCell ref="B122:D122"/>
    <mergeCell ref="H122:J122"/>
    <mergeCell ref="B123:D123"/>
    <mergeCell ref="H123:J123"/>
    <mergeCell ref="B124:D124"/>
    <mergeCell ref="H124:J124"/>
    <mergeCell ref="B126:D126"/>
    <mergeCell ref="B131:D131"/>
    <mergeCell ref="H131:J131"/>
    <mergeCell ref="B132:D132"/>
    <mergeCell ref="H132:J132"/>
    <mergeCell ref="B133:D133"/>
    <mergeCell ref="H133:J133"/>
    <mergeCell ref="B128:D128"/>
    <mergeCell ref="H128:J128"/>
    <mergeCell ref="B129:D129"/>
    <mergeCell ref="H129:J129"/>
    <mergeCell ref="B130:D130"/>
    <mergeCell ref="H130:J130"/>
    <mergeCell ref="B137:D137"/>
    <mergeCell ref="H137:J137"/>
    <mergeCell ref="B138:D138"/>
    <mergeCell ref="H138:J138"/>
    <mergeCell ref="B139:D139"/>
    <mergeCell ref="H139:J139"/>
    <mergeCell ref="B134:D134"/>
    <mergeCell ref="H134:J134"/>
    <mergeCell ref="B135:D135"/>
    <mergeCell ref="H135:J135"/>
    <mergeCell ref="B136:D136"/>
    <mergeCell ref="H136:J136"/>
    <mergeCell ref="E138:G138"/>
    <mergeCell ref="E139:G139"/>
    <mergeCell ref="H143:J143"/>
    <mergeCell ref="H144:J144"/>
    <mergeCell ref="H145:J145"/>
    <mergeCell ref="B140:D140"/>
    <mergeCell ref="H140:J140"/>
    <mergeCell ref="B141:D141"/>
    <mergeCell ref="H141:J141"/>
    <mergeCell ref="B142:D142"/>
    <mergeCell ref="H142:J142"/>
    <mergeCell ref="E140:G140"/>
    <mergeCell ref="D144:E144"/>
    <mergeCell ref="F144:G144"/>
    <mergeCell ref="A145:B145"/>
    <mergeCell ref="H149:J149"/>
    <mergeCell ref="H150:J150"/>
    <mergeCell ref="H151:J151"/>
    <mergeCell ref="H146:J146"/>
    <mergeCell ref="H147:J147"/>
    <mergeCell ref="H148:J148"/>
    <mergeCell ref="D151:E151"/>
    <mergeCell ref="F151:G151"/>
    <mergeCell ref="A146:B146"/>
    <mergeCell ref="A147:B147"/>
    <mergeCell ref="A148:B148"/>
    <mergeCell ref="A149:B149"/>
    <mergeCell ref="H155:J155"/>
    <mergeCell ref="H156:J156"/>
    <mergeCell ref="H157:J157"/>
    <mergeCell ref="H152:J152"/>
    <mergeCell ref="H153:J153"/>
    <mergeCell ref="H154:J154"/>
    <mergeCell ref="A152:B152"/>
    <mergeCell ref="A153:B153"/>
    <mergeCell ref="A154:B154"/>
    <mergeCell ref="A155:B155"/>
    <mergeCell ref="A156:B156"/>
    <mergeCell ref="H161:J161"/>
    <mergeCell ref="H162:J162"/>
    <mergeCell ref="H163:J163"/>
    <mergeCell ref="H158:J158"/>
    <mergeCell ref="H159:J159"/>
    <mergeCell ref="H160:J160"/>
    <mergeCell ref="D158:E158"/>
    <mergeCell ref="F158:G158"/>
    <mergeCell ref="A159:B159"/>
    <mergeCell ref="A160:B160"/>
    <mergeCell ref="A161:B161"/>
    <mergeCell ref="A162:B162"/>
    <mergeCell ref="A163:B163"/>
    <mergeCell ref="H167:J167"/>
    <mergeCell ref="H168:J168"/>
    <mergeCell ref="H169:J169"/>
    <mergeCell ref="H164:J164"/>
    <mergeCell ref="H165:J165"/>
    <mergeCell ref="H166:J166"/>
    <mergeCell ref="D165:E165"/>
    <mergeCell ref="F165:G165"/>
    <mergeCell ref="A166:B166"/>
    <mergeCell ref="A167:B167"/>
    <mergeCell ref="A168:B168"/>
    <mergeCell ref="A169:B169"/>
    <mergeCell ref="H173:J173"/>
    <mergeCell ref="H174:J174"/>
    <mergeCell ref="H175:J175"/>
    <mergeCell ref="H170:J170"/>
    <mergeCell ref="H171:J171"/>
    <mergeCell ref="H172:J172"/>
    <mergeCell ref="A170:B170"/>
    <mergeCell ref="D172:E172"/>
    <mergeCell ref="F172:G172"/>
    <mergeCell ref="A172:B172"/>
    <mergeCell ref="A173:B173"/>
    <mergeCell ref="A174:B174"/>
    <mergeCell ref="A175:B175"/>
    <mergeCell ref="H179:J179"/>
    <mergeCell ref="H180:J180"/>
    <mergeCell ref="H181:J181"/>
    <mergeCell ref="H176:J176"/>
    <mergeCell ref="H177:J177"/>
    <mergeCell ref="H178:J178"/>
    <mergeCell ref="D179:E179"/>
    <mergeCell ref="F179:G179"/>
    <mergeCell ref="A176:B176"/>
    <mergeCell ref="A177:B177"/>
    <mergeCell ref="A180:B180"/>
    <mergeCell ref="A181:B181"/>
    <mergeCell ref="B185:D185"/>
    <mergeCell ref="H185:J185"/>
    <mergeCell ref="B186:D186"/>
    <mergeCell ref="H186:J186"/>
    <mergeCell ref="B187:D187"/>
    <mergeCell ref="H187:J187"/>
    <mergeCell ref="H182:J182"/>
    <mergeCell ref="H183:J183"/>
    <mergeCell ref="H184:J184"/>
    <mergeCell ref="A182:B182"/>
    <mergeCell ref="A183:B183"/>
    <mergeCell ref="A184:B184"/>
    <mergeCell ref="B191:D191"/>
    <mergeCell ref="H191:J191"/>
    <mergeCell ref="B192:D192"/>
    <mergeCell ref="H192:J192"/>
    <mergeCell ref="B193:D193"/>
    <mergeCell ref="H193:J193"/>
    <mergeCell ref="B188:D188"/>
    <mergeCell ref="H188:J188"/>
    <mergeCell ref="B189:D189"/>
    <mergeCell ref="H189:J189"/>
    <mergeCell ref="B190:D190"/>
    <mergeCell ref="H190:J190"/>
    <mergeCell ref="B197:D197"/>
    <mergeCell ref="H197:J197"/>
    <mergeCell ref="B198:D198"/>
    <mergeCell ref="H198:J198"/>
    <mergeCell ref="B199:D199"/>
    <mergeCell ref="H199:J199"/>
    <mergeCell ref="B194:D194"/>
    <mergeCell ref="H194:J194"/>
    <mergeCell ref="B195:D195"/>
    <mergeCell ref="H195:J195"/>
    <mergeCell ref="B196:D196"/>
    <mergeCell ref="H196:J196"/>
    <mergeCell ref="B203:D203"/>
    <mergeCell ref="H203:J203"/>
    <mergeCell ref="B204:D204"/>
    <mergeCell ref="H204:J204"/>
    <mergeCell ref="B205:D205"/>
    <mergeCell ref="H205:J205"/>
    <mergeCell ref="B200:D200"/>
    <mergeCell ref="H200:J200"/>
    <mergeCell ref="B201:D201"/>
    <mergeCell ref="H201:J201"/>
    <mergeCell ref="B202:D202"/>
    <mergeCell ref="H202:J202"/>
    <mergeCell ref="B209:D209"/>
    <mergeCell ref="H209:J209"/>
    <mergeCell ref="B210:D210"/>
    <mergeCell ref="H210:J210"/>
    <mergeCell ref="B211:D211"/>
    <mergeCell ref="H211:J211"/>
    <mergeCell ref="B206:D206"/>
    <mergeCell ref="H206:J206"/>
    <mergeCell ref="B207:D207"/>
    <mergeCell ref="H207:J207"/>
    <mergeCell ref="B208:D208"/>
    <mergeCell ref="H208:J208"/>
    <mergeCell ref="B220:D220"/>
    <mergeCell ref="H220:J220"/>
    <mergeCell ref="B215:D215"/>
    <mergeCell ref="H215:J215"/>
    <mergeCell ref="B216:D216"/>
    <mergeCell ref="H216:J216"/>
    <mergeCell ref="B217:D217"/>
    <mergeCell ref="H217:J217"/>
    <mergeCell ref="B212:D212"/>
    <mergeCell ref="H212:J212"/>
    <mergeCell ref="B213:D213"/>
    <mergeCell ref="H213:J213"/>
    <mergeCell ref="B214:D214"/>
    <mergeCell ref="H214:J214"/>
    <mergeCell ref="A3:J3"/>
    <mergeCell ref="D9:F9"/>
    <mergeCell ref="D10:F10"/>
    <mergeCell ref="A83:E83"/>
    <mergeCell ref="B224:D224"/>
    <mergeCell ref="H224:J224"/>
    <mergeCell ref="E36:G36"/>
    <mergeCell ref="A35:D35"/>
    <mergeCell ref="A36:D36"/>
    <mergeCell ref="A37:J37"/>
    <mergeCell ref="A46:D46"/>
    <mergeCell ref="A47:D47"/>
    <mergeCell ref="E47:G47"/>
    <mergeCell ref="A48:J48"/>
    <mergeCell ref="B221:D221"/>
    <mergeCell ref="H221:J221"/>
    <mergeCell ref="B222:D222"/>
    <mergeCell ref="H222:J222"/>
    <mergeCell ref="B223:D223"/>
    <mergeCell ref="H223:J223"/>
    <mergeCell ref="B218:D218"/>
    <mergeCell ref="H218:J218"/>
    <mergeCell ref="B219:D219"/>
    <mergeCell ref="H219:J21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1"/>
  <sheetViews>
    <sheetView topLeftCell="A39" zoomScale="70" zoomScaleNormal="70" workbookViewId="0">
      <selection activeCell="F15" sqref="F15"/>
    </sheetView>
  </sheetViews>
  <sheetFormatPr defaultColWidth="9.109375" defaultRowHeight="13.8" x14ac:dyDescent="0.25"/>
  <cols>
    <col min="1" max="1" width="4.88671875" style="14" bestFit="1" customWidth="1"/>
    <col min="2" max="2" width="9.109375" style="14"/>
    <col min="3" max="3" width="13.88671875" style="14" customWidth="1"/>
    <col min="4" max="4" width="32" style="14" customWidth="1"/>
    <col min="5" max="5" width="13.109375" style="22" bestFit="1" customWidth="1"/>
    <col min="6" max="6" width="27.33203125" style="14" bestFit="1" customWidth="1"/>
    <col min="7" max="7" width="26.33203125" style="14" bestFit="1" customWidth="1"/>
    <col min="8" max="9" width="9.109375" style="14"/>
    <col min="10" max="10" width="32.33203125" style="14" customWidth="1"/>
    <col min="11" max="11" width="9.109375" style="14"/>
    <col min="12" max="12" width="24.44140625" style="14" bestFit="1" customWidth="1"/>
    <col min="13" max="13" width="25.44140625" style="14" bestFit="1" customWidth="1"/>
    <col min="14" max="14" width="22.5546875" style="14" bestFit="1" customWidth="1"/>
    <col min="15" max="15" width="26.88671875" style="14" bestFit="1" customWidth="1"/>
    <col min="16" max="16384" width="9.109375" style="14"/>
  </cols>
  <sheetData>
    <row r="1" spans="1:15" x14ac:dyDescent="0.25">
      <c r="A1" s="349" t="s">
        <v>13</v>
      </c>
      <c r="B1" s="349"/>
      <c r="C1" s="349"/>
      <c r="D1" s="349"/>
      <c r="E1" s="349"/>
      <c r="F1" s="349"/>
      <c r="G1" s="349"/>
      <c r="H1" s="349"/>
      <c r="I1" s="349"/>
      <c r="J1" s="349"/>
    </row>
    <row r="2" spans="1:15" x14ac:dyDescent="0.25">
      <c r="A2" s="349" t="s">
        <v>14</v>
      </c>
      <c r="B2" s="349"/>
      <c r="C2" s="349"/>
      <c r="D2" s="349"/>
      <c r="E2" s="349"/>
      <c r="F2" s="349"/>
      <c r="G2" s="349"/>
      <c r="H2" s="349"/>
      <c r="I2" s="349"/>
      <c r="J2" s="349"/>
    </row>
    <row r="3" spans="1:15" x14ac:dyDescent="0.25">
      <c r="A3" s="349" t="s">
        <v>68</v>
      </c>
      <c r="B3" s="349"/>
      <c r="C3" s="349"/>
      <c r="D3" s="349"/>
      <c r="E3" s="349"/>
      <c r="F3" s="349"/>
      <c r="G3" s="349"/>
      <c r="H3" s="349"/>
      <c r="I3" s="349"/>
      <c r="J3" s="349"/>
    </row>
    <row r="4" spans="1:15" x14ac:dyDescent="0.25">
      <c r="A4" s="377" t="s">
        <v>69</v>
      </c>
      <c r="B4" s="377"/>
      <c r="C4" s="377"/>
      <c r="D4" s="15"/>
      <c r="E4" s="16"/>
      <c r="F4" s="15"/>
    </row>
    <row r="5" spans="1:15" x14ac:dyDescent="0.25">
      <c r="A5" s="15"/>
      <c r="B5" s="15"/>
      <c r="C5" s="17">
        <v>1</v>
      </c>
      <c r="D5" s="350" t="s">
        <v>15</v>
      </c>
      <c r="E5" s="350"/>
      <c r="F5" s="350"/>
    </row>
    <row r="6" spans="1:15" x14ac:dyDescent="0.25">
      <c r="A6" s="15"/>
      <c r="B6" s="15"/>
      <c r="C6" s="17">
        <v>2</v>
      </c>
      <c r="D6" s="350" t="s">
        <v>16</v>
      </c>
      <c r="E6" s="350"/>
      <c r="F6" s="350"/>
    </row>
    <row r="7" spans="1:15" x14ac:dyDescent="0.25">
      <c r="A7" s="15"/>
      <c r="B7" s="15"/>
      <c r="C7" s="17">
        <v>3</v>
      </c>
      <c r="D7" s="350" t="s">
        <v>17</v>
      </c>
      <c r="E7" s="350"/>
      <c r="F7" s="350"/>
    </row>
    <row r="8" spans="1:15" x14ac:dyDescent="0.25">
      <c r="A8" s="15"/>
      <c r="B8" s="15"/>
      <c r="C8" s="17">
        <v>4</v>
      </c>
      <c r="D8" s="350" t="s">
        <v>18</v>
      </c>
      <c r="E8" s="350"/>
      <c r="F8" s="350"/>
    </row>
    <row r="10" spans="1:15" ht="14.4" x14ac:dyDescent="0.3">
      <c r="A10" s="351" t="s">
        <v>81</v>
      </c>
      <c r="B10" s="352"/>
      <c r="C10" s="352"/>
      <c r="D10" s="352"/>
      <c r="E10" s="352"/>
      <c r="F10" s="352"/>
      <c r="G10" s="352"/>
      <c r="H10" s="352"/>
      <c r="I10" s="352"/>
      <c r="J10" s="353"/>
      <c r="L10" s="96" t="s">
        <v>319</v>
      </c>
      <c r="M10" s="97" t="s">
        <v>320</v>
      </c>
      <c r="N10" s="98" t="s">
        <v>321</v>
      </c>
      <c r="O10" s="98" t="s">
        <v>322</v>
      </c>
    </row>
    <row r="11" spans="1:15" ht="14.4" x14ac:dyDescent="0.3">
      <c r="A11" s="3" t="s">
        <v>0</v>
      </c>
      <c r="B11" s="363" t="s">
        <v>1</v>
      </c>
      <c r="C11" s="363"/>
      <c r="D11" s="363"/>
      <c r="E11" s="4" t="s">
        <v>2</v>
      </c>
      <c r="F11" s="3" t="s">
        <v>5</v>
      </c>
      <c r="G11" s="3" t="s">
        <v>21</v>
      </c>
      <c r="H11" s="363" t="s">
        <v>3</v>
      </c>
      <c r="I11" s="363"/>
      <c r="J11" s="363"/>
      <c r="L11" s="98">
        <f>24*60</f>
        <v>1440</v>
      </c>
      <c r="M11" s="98">
        <f>(2*F12)+15</f>
        <v>43</v>
      </c>
      <c r="N11" s="98">
        <f>SUM(F13:F16)+SUM(G13:G16)</f>
        <v>106</v>
      </c>
      <c r="O11" s="99">
        <f>ROUND((L11-M11)/N11,0)</f>
        <v>13</v>
      </c>
    </row>
    <row r="12" spans="1:15" x14ac:dyDescent="0.25">
      <c r="A12" s="5"/>
      <c r="B12" s="366" t="s">
        <v>82</v>
      </c>
      <c r="C12" s="366"/>
      <c r="D12" s="366"/>
      <c r="E12" s="6">
        <v>3</v>
      </c>
      <c r="F12" s="5">
        <v>14</v>
      </c>
      <c r="G12" s="5">
        <v>15</v>
      </c>
      <c r="H12" s="368" t="s">
        <v>173</v>
      </c>
      <c r="I12" s="368"/>
      <c r="J12" s="368"/>
    </row>
    <row r="13" spans="1:15" x14ac:dyDescent="0.25">
      <c r="A13" s="5">
        <v>1</v>
      </c>
      <c r="B13" s="366" t="s">
        <v>6</v>
      </c>
      <c r="C13" s="366"/>
      <c r="D13" s="366"/>
      <c r="E13" s="6">
        <v>2.2000000000000002</v>
      </c>
      <c r="F13" s="5">
        <v>10</v>
      </c>
      <c r="G13" s="5">
        <v>15</v>
      </c>
      <c r="H13" s="368" t="s">
        <v>174</v>
      </c>
      <c r="I13" s="368"/>
      <c r="J13" s="368"/>
    </row>
    <row r="14" spans="1:15" x14ac:dyDescent="0.25">
      <c r="A14" s="5">
        <v>2</v>
      </c>
      <c r="B14" s="366" t="s">
        <v>317</v>
      </c>
      <c r="C14" s="366"/>
      <c r="D14" s="366"/>
      <c r="E14" s="6">
        <v>1.6</v>
      </c>
      <c r="F14" s="5">
        <v>8</v>
      </c>
      <c r="G14" s="5">
        <v>15</v>
      </c>
      <c r="H14" s="368" t="s">
        <v>175</v>
      </c>
      <c r="I14" s="368"/>
      <c r="J14" s="368"/>
    </row>
    <row r="15" spans="1:15" x14ac:dyDescent="0.25">
      <c r="A15" s="5">
        <v>3</v>
      </c>
      <c r="B15" s="366" t="s">
        <v>318</v>
      </c>
      <c r="C15" s="366"/>
      <c r="D15" s="366"/>
      <c r="E15" s="6">
        <v>2</v>
      </c>
      <c r="F15" s="5">
        <v>11</v>
      </c>
      <c r="G15" s="5">
        <v>15</v>
      </c>
      <c r="H15" s="368" t="s">
        <v>176</v>
      </c>
      <c r="I15" s="368"/>
      <c r="J15" s="368"/>
    </row>
    <row r="16" spans="1:15" x14ac:dyDescent="0.25">
      <c r="A16" s="91">
        <v>4</v>
      </c>
      <c r="B16" s="366" t="s">
        <v>80</v>
      </c>
      <c r="C16" s="366"/>
      <c r="D16" s="366"/>
      <c r="E16" s="6">
        <v>4.3</v>
      </c>
      <c r="F16" s="91">
        <v>17</v>
      </c>
      <c r="G16" s="91">
        <v>15</v>
      </c>
      <c r="H16" s="93"/>
      <c r="I16" s="94"/>
      <c r="J16" s="95"/>
    </row>
    <row r="17" spans="1:15" x14ac:dyDescent="0.25">
      <c r="A17" s="358" t="s">
        <v>19</v>
      </c>
      <c r="B17" s="359"/>
      <c r="C17" s="359"/>
      <c r="D17" s="360"/>
      <c r="E17" s="6">
        <f>SUM(E12:E15)</f>
        <v>8.8000000000000007</v>
      </c>
      <c r="F17" s="5">
        <f>SUM(F13:F16)</f>
        <v>46</v>
      </c>
      <c r="G17" s="7">
        <f>SUM(G13:G16)</f>
        <v>60</v>
      </c>
      <c r="H17" s="373"/>
      <c r="I17" s="374"/>
      <c r="J17" s="375"/>
    </row>
    <row r="18" spans="1:15" x14ac:dyDescent="0.25">
      <c r="A18" s="358" t="s">
        <v>20</v>
      </c>
      <c r="B18" s="359"/>
      <c r="C18" s="359"/>
      <c r="D18" s="360"/>
      <c r="E18" s="358">
        <f>F17+G17</f>
        <v>106</v>
      </c>
      <c r="F18" s="359"/>
      <c r="G18" s="360"/>
      <c r="H18" s="373" t="s">
        <v>22</v>
      </c>
      <c r="I18" s="374"/>
      <c r="J18" s="375"/>
    </row>
    <row r="19" spans="1:15" x14ac:dyDescent="0.25">
      <c r="A19" s="351" t="s">
        <v>86</v>
      </c>
      <c r="B19" s="352"/>
      <c r="C19" s="352"/>
      <c r="D19" s="352"/>
      <c r="E19" s="352"/>
      <c r="F19" s="352"/>
      <c r="G19" s="352"/>
      <c r="H19" s="352"/>
      <c r="I19" s="352"/>
      <c r="J19" s="353"/>
    </row>
    <row r="20" spans="1:15" ht="14.4" x14ac:dyDescent="0.3">
      <c r="A20" s="3" t="s">
        <v>0</v>
      </c>
      <c r="B20" s="363" t="s">
        <v>1</v>
      </c>
      <c r="C20" s="363"/>
      <c r="D20" s="363"/>
      <c r="E20" s="4" t="s">
        <v>2</v>
      </c>
      <c r="F20" s="3" t="s">
        <v>5</v>
      </c>
      <c r="G20" s="3" t="s">
        <v>21</v>
      </c>
      <c r="H20" s="363" t="s">
        <v>3</v>
      </c>
      <c r="I20" s="363"/>
      <c r="J20" s="363"/>
      <c r="L20" s="96" t="s">
        <v>319</v>
      </c>
      <c r="M20" s="97" t="s">
        <v>320</v>
      </c>
      <c r="N20" s="98" t="s">
        <v>321</v>
      </c>
      <c r="O20" s="98" t="s">
        <v>322</v>
      </c>
    </row>
    <row r="21" spans="1:15" ht="14.4" x14ac:dyDescent="0.3">
      <c r="A21" s="5"/>
      <c r="B21" s="366" t="s">
        <v>83</v>
      </c>
      <c r="C21" s="366"/>
      <c r="D21" s="366"/>
      <c r="E21" s="6">
        <v>4.8</v>
      </c>
      <c r="F21" s="5">
        <v>15</v>
      </c>
      <c r="G21" s="5">
        <v>15</v>
      </c>
      <c r="H21" s="368" t="s">
        <v>177</v>
      </c>
      <c r="I21" s="368"/>
      <c r="J21" s="368"/>
      <c r="L21" s="98">
        <f>24*60</f>
        <v>1440</v>
      </c>
      <c r="M21" s="98">
        <f>(2*F21)+15</f>
        <v>45</v>
      </c>
      <c r="N21" s="98">
        <f>SUM(F22:F25)+SUM(G22:G25)</f>
        <v>94</v>
      </c>
      <c r="O21" s="99">
        <f>ROUND((L21-M21)/N21,0)</f>
        <v>15</v>
      </c>
    </row>
    <row r="22" spans="1:15" x14ac:dyDescent="0.25">
      <c r="A22" s="5">
        <v>1</v>
      </c>
      <c r="B22" s="366" t="s">
        <v>323</v>
      </c>
      <c r="C22" s="366"/>
      <c r="D22" s="366"/>
      <c r="E22" s="6">
        <v>1.8</v>
      </c>
      <c r="F22" s="5">
        <v>10</v>
      </c>
      <c r="G22" s="5">
        <v>15</v>
      </c>
      <c r="H22" s="368" t="s">
        <v>178</v>
      </c>
      <c r="I22" s="368"/>
      <c r="J22" s="368"/>
    </row>
    <row r="23" spans="1:15" x14ac:dyDescent="0.25">
      <c r="A23" s="5">
        <v>2</v>
      </c>
      <c r="B23" s="366" t="s">
        <v>324</v>
      </c>
      <c r="C23" s="366"/>
      <c r="D23" s="366"/>
      <c r="E23" s="6">
        <v>0.4</v>
      </c>
      <c r="F23" s="5">
        <v>5</v>
      </c>
      <c r="G23" s="5">
        <v>15</v>
      </c>
      <c r="H23" s="368"/>
      <c r="I23" s="368"/>
      <c r="J23" s="368"/>
    </row>
    <row r="24" spans="1:15" x14ac:dyDescent="0.25">
      <c r="A24" s="5">
        <v>3</v>
      </c>
      <c r="B24" s="366" t="s">
        <v>10</v>
      </c>
      <c r="C24" s="366"/>
      <c r="D24" s="366"/>
      <c r="E24" s="6">
        <v>1.5</v>
      </c>
      <c r="F24" s="91">
        <v>7</v>
      </c>
      <c r="G24" s="91">
        <v>15</v>
      </c>
      <c r="H24" s="368" t="s">
        <v>179</v>
      </c>
      <c r="I24" s="368"/>
      <c r="J24" s="368"/>
    </row>
    <row r="25" spans="1:15" x14ac:dyDescent="0.25">
      <c r="A25" s="91">
        <v>4</v>
      </c>
      <c r="B25" s="358" t="s">
        <v>84</v>
      </c>
      <c r="C25" s="359"/>
      <c r="D25" s="360"/>
      <c r="E25" s="6">
        <v>3</v>
      </c>
      <c r="F25" s="91">
        <v>12</v>
      </c>
      <c r="G25" s="91">
        <v>15</v>
      </c>
      <c r="H25" s="92" t="s">
        <v>180</v>
      </c>
      <c r="I25" s="92"/>
      <c r="J25" s="92"/>
    </row>
    <row r="26" spans="1:15" x14ac:dyDescent="0.25">
      <c r="A26" s="358" t="s">
        <v>19</v>
      </c>
      <c r="B26" s="359"/>
      <c r="C26" s="359"/>
      <c r="D26" s="360"/>
      <c r="E26" s="6">
        <f>SUM(E21:E24)</f>
        <v>8.5</v>
      </c>
      <c r="F26" s="5">
        <f>SUM(F22:F25)</f>
        <v>34</v>
      </c>
      <c r="G26" s="7">
        <f>SUM(G22:G25)</f>
        <v>60</v>
      </c>
      <c r="H26" s="368"/>
      <c r="I26" s="368"/>
      <c r="J26" s="368"/>
    </row>
    <row r="27" spans="1:15" x14ac:dyDescent="0.25">
      <c r="A27" s="358" t="s">
        <v>20</v>
      </c>
      <c r="B27" s="359"/>
      <c r="C27" s="359"/>
      <c r="D27" s="360"/>
      <c r="E27" s="358">
        <f>F26+G26</f>
        <v>94</v>
      </c>
      <c r="F27" s="359"/>
      <c r="G27" s="360"/>
      <c r="H27" s="373" t="s">
        <v>22</v>
      </c>
      <c r="I27" s="374"/>
      <c r="J27" s="375"/>
    </row>
    <row r="28" spans="1:15" x14ac:dyDescent="0.25">
      <c r="A28" s="351" t="s">
        <v>85</v>
      </c>
      <c r="B28" s="352"/>
      <c r="C28" s="352"/>
      <c r="D28" s="352"/>
      <c r="E28" s="352"/>
      <c r="F28" s="352"/>
      <c r="G28" s="352"/>
      <c r="H28" s="352"/>
      <c r="I28" s="352"/>
      <c r="J28" s="353"/>
    </row>
    <row r="29" spans="1:15" ht="14.4" x14ac:dyDescent="0.3">
      <c r="A29" s="3" t="s">
        <v>0</v>
      </c>
      <c r="B29" s="363" t="s">
        <v>1</v>
      </c>
      <c r="C29" s="363"/>
      <c r="D29" s="363"/>
      <c r="E29" s="4" t="s">
        <v>2</v>
      </c>
      <c r="F29" s="3" t="s">
        <v>5</v>
      </c>
      <c r="G29" s="3" t="s">
        <v>21</v>
      </c>
      <c r="H29" s="363" t="s">
        <v>3</v>
      </c>
      <c r="I29" s="363"/>
      <c r="J29" s="363"/>
      <c r="L29" s="96" t="s">
        <v>319</v>
      </c>
      <c r="M29" s="97" t="s">
        <v>320</v>
      </c>
      <c r="N29" s="98" t="s">
        <v>321</v>
      </c>
      <c r="O29" s="98" t="s">
        <v>322</v>
      </c>
    </row>
    <row r="30" spans="1:15" ht="14.4" x14ac:dyDescent="0.3">
      <c r="A30" s="5"/>
      <c r="B30" s="366" t="s">
        <v>87</v>
      </c>
      <c r="C30" s="366"/>
      <c r="D30" s="366"/>
      <c r="E30" s="6">
        <v>5.2</v>
      </c>
      <c r="F30" s="5">
        <v>13</v>
      </c>
      <c r="G30" s="5">
        <v>15</v>
      </c>
      <c r="H30" s="368" t="s">
        <v>181</v>
      </c>
      <c r="I30" s="368"/>
      <c r="J30" s="368"/>
      <c r="L30" s="98">
        <f>24*60</f>
        <v>1440</v>
      </c>
      <c r="M30" s="98">
        <f>(2*F30)+15</f>
        <v>41</v>
      </c>
      <c r="N30" s="98">
        <f>SUM(F31:F33)+SUM(G31:G33)</f>
        <v>81</v>
      </c>
      <c r="O30" s="99">
        <f>ROUND((L30-M30)/N30,0)</f>
        <v>17</v>
      </c>
    </row>
    <row r="31" spans="1:15" x14ac:dyDescent="0.25">
      <c r="A31" s="5">
        <v>1</v>
      </c>
      <c r="B31" s="366" t="s">
        <v>88</v>
      </c>
      <c r="C31" s="366"/>
      <c r="D31" s="366"/>
      <c r="E31" s="6">
        <v>2.5</v>
      </c>
      <c r="F31" s="5">
        <v>10</v>
      </c>
      <c r="G31" s="5">
        <v>15</v>
      </c>
      <c r="H31" s="368" t="s">
        <v>182</v>
      </c>
      <c r="I31" s="368"/>
      <c r="J31" s="368"/>
    </row>
    <row r="32" spans="1:15" x14ac:dyDescent="0.25">
      <c r="A32" s="5">
        <v>2</v>
      </c>
      <c r="B32" s="366" t="s">
        <v>24</v>
      </c>
      <c r="C32" s="366"/>
      <c r="D32" s="366"/>
      <c r="E32" s="6">
        <v>2.7</v>
      </c>
      <c r="F32" s="5">
        <v>12</v>
      </c>
      <c r="G32" s="5">
        <v>15</v>
      </c>
      <c r="H32" s="368" t="s">
        <v>183</v>
      </c>
      <c r="I32" s="368"/>
      <c r="J32" s="368"/>
    </row>
    <row r="33" spans="1:15" x14ac:dyDescent="0.25">
      <c r="A33" s="5">
        <v>3</v>
      </c>
      <c r="B33" s="366" t="s">
        <v>89</v>
      </c>
      <c r="C33" s="366"/>
      <c r="D33" s="366"/>
      <c r="E33" s="6">
        <v>4</v>
      </c>
      <c r="F33" s="5">
        <v>14</v>
      </c>
      <c r="G33" s="5">
        <v>15</v>
      </c>
      <c r="H33" s="368" t="s">
        <v>184</v>
      </c>
      <c r="I33" s="368"/>
      <c r="J33" s="368"/>
    </row>
    <row r="34" spans="1:15" x14ac:dyDescent="0.25">
      <c r="A34" s="358" t="s">
        <v>19</v>
      </c>
      <c r="B34" s="359"/>
      <c r="C34" s="359"/>
      <c r="D34" s="360"/>
      <c r="E34" s="6">
        <f>SUM(E30:E33)</f>
        <v>14.4</v>
      </c>
      <c r="F34" s="5">
        <f>SUM(F30:F33)</f>
        <v>49</v>
      </c>
      <c r="G34" s="7">
        <f>SUM(G31:G33)</f>
        <v>45</v>
      </c>
      <c r="H34" s="366"/>
      <c r="I34" s="366"/>
      <c r="J34" s="366"/>
    </row>
    <row r="35" spans="1:15" x14ac:dyDescent="0.25">
      <c r="A35" s="358" t="s">
        <v>20</v>
      </c>
      <c r="B35" s="359"/>
      <c r="C35" s="359"/>
      <c r="D35" s="360"/>
      <c r="E35" s="358">
        <f>F34+G34</f>
        <v>94</v>
      </c>
      <c r="F35" s="359"/>
      <c r="G35" s="360"/>
      <c r="H35" s="373" t="s">
        <v>22</v>
      </c>
      <c r="I35" s="374"/>
      <c r="J35" s="375"/>
    </row>
    <row r="36" spans="1:15" x14ac:dyDescent="0.25">
      <c r="A36" s="351" t="s">
        <v>90</v>
      </c>
      <c r="B36" s="352"/>
      <c r="C36" s="352"/>
      <c r="D36" s="352"/>
      <c r="E36" s="352"/>
      <c r="F36" s="352"/>
      <c r="G36" s="352"/>
      <c r="H36" s="352"/>
      <c r="I36" s="352"/>
      <c r="J36" s="353"/>
    </row>
    <row r="37" spans="1:15" ht="14.4" x14ac:dyDescent="0.3">
      <c r="A37" s="3" t="s">
        <v>0</v>
      </c>
      <c r="B37" s="363" t="s">
        <v>1</v>
      </c>
      <c r="C37" s="363"/>
      <c r="D37" s="363"/>
      <c r="E37" s="4" t="s">
        <v>2</v>
      </c>
      <c r="F37" s="3" t="s">
        <v>5</v>
      </c>
      <c r="G37" s="3" t="s">
        <v>21</v>
      </c>
      <c r="H37" s="363" t="s">
        <v>3</v>
      </c>
      <c r="I37" s="363"/>
      <c r="J37" s="363"/>
      <c r="L37" s="96" t="s">
        <v>319</v>
      </c>
      <c r="M37" s="97" t="s">
        <v>320</v>
      </c>
      <c r="N37" s="98" t="s">
        <v>321</v>
      </c>
      <c r="O37" s="98" t="s">
        <v>322</v>
      </c>
    </row>
    <row r="38" spans="1:15" ht="14.4" x14ac:dyDescent="0.3">
      <c r="A38" s="5"/>
      <c r="B38" s="366" t="s">
        <v>315</v>
      </c>
      <c r="C38" s="366"/>
      <c r="D38" s="366"/>
      <c r="E38" s="6">
        <v>6.6</v>
      </c>
      <c r="F38" s="5">
        <v>19</v>
      </c>
      <c r="G38" s="5">
        <v>15</v>
      </c>
      <c r="H38" s="368" t="s">
        <v>185</v>
      </c>
      <c r="I38" s="368"/>
      <c r="J38" s="368"/>
      <c r="L38" s="98">
        <f>24*60</f>
        <v>1440</v>
      </c>
      <c r="M38" s="98">
        <f>(2*F38)+15</f>
        <v>53</v>
      </c>
      <c r="N38" s="98">
        <f>SUM(F39:F41)+SUM(G39:G41)</f>
        <v>68</v>
      </c>
      <c r="O38" s="99">
        <f>ROUND((L38-M38)/N38,0)</f>
        <v>20</v>
      </c>
    </row>
    <row r="39" spans="1:15" x14ac:dyDescent="0.25">
      <c r="A39" s="5">
        <v>1</v>
      </c>
      <c r="B39" s="366" t="s">
        <v>26</v>
      </c>
      <c r="C39" s="366"/>
      <c r="D39" s="366"/>
      <c r="E39" s="6">
        <v>1.7</v>
      </c>
      <c r="F39" s="5">
        <v>7</v>
      </c>
      <c r="G39" s="5">
        <v>15</v>
      </c>
      <c r="H39" s="368" t="s">
        <v>186</v>
      </c>
      <c r="I39" s="368"/>
      <c r="J39" s="368"/>
    </row>
    <row r="40" spans="1:15" x14ac:dyDescent="0.25">
      <c r="A40" s="5">
        <v>2</v>
      </c>
      <c r="B40" s="366" t="s">
        <v>27</v>
      </c>
      <c r="C40" s="366"/>
      <c r="D40" s="366"/>
      <c r="E40" s="6">
        <v>1.3</v>
      </c>
      <c r="F40" s="5">
        <v>7</v>
      </c>
      <c r="G40" s="5">
        <v>15</v>
      </c>
      <c r="H40" s="368" t="s">
        <v>187</v>
      </c>
      <c r="I40" s="368"/>
      <c r="J40" s="368"/>
    </row>
    <row r="41" spans="1:15" x14ac:dyDescent="0.25">
      <c r="A41" s="5">
        <v>3</v>
      </c>
      <c r="B41" s="366" t="s">
        <v>316</v>
      </c>
      <c r="C41" s="366"/>
      <c r="D41" s="366"/>
      <c r="E41" s="6">
        <v>2.4</v>
      </c>
      <c r="F41" s="5">
        <v>9</v>
      </c>
      <c r="G41" s="5">
        <v>15</v>
      </c>
      <c r="H41" s="368" t="s">
        <v>188</v>
      </c>
      <c r="I41" s="368"/>
      <c r="J41" s="368"/>
    </row>
    <row r="42" spans="1:15" x14ac:dyDescent="0.25">
      <c r="A42" s="358" t="s">
        <v>19</v>
      </c>
      <c r="B42" s="359"/>
      <c r="C42" s="359"/>
      <c r="D42" s="360"/>
      <c r="E42" s="6">
        <f>SUM(E38:E41)</f>
        <v>12</v>
      </c>
      <c r="F42" s="5">
        <f>SUM(F38:F41)</f>
        <v>42</v>
      </c>
      <c r="G42" s="7">
        <f>SUM(G39:G41)</f>
        <v>45</v>
      </c>
      <c r="H42" s="366"/>
      <c r="I42" s="366"/>
      <c r="J42" s="366"/>
    </row>
    <row r="43" spans="1:15" x14ac:dyDescent="0.25">
      <c r="A43" s="366" t="s">
        <v>20</v>
      </c>
      <c r="B43" s="366"/>
      <c r="C43" s="366"/>
      <c r="D43" s="366"/>
      <c r="E43" s="366">
        <f>F42+G42</f>
        <v>87</v>
      </c>
      <c r="F43" s="366"/>
      <c r="G43" s="366"/>
      <c r="H43" s="368" t="s">
        <v>22</v>
      </c>
      <c r="I43" s="368"/>
      <c r="J43" s="368"/>
    </row>
    <row r="44" spans="1:15" x14ac:dyDescent="0.25">
      <c r="A44" s="18"/>
      <c r="B44" s="354"/>
      <c r="C44" s="354"/>
      <c r="D44" s="354"/>
      <c r="E44" s="19"/>
      <c r="F44" s="18"/>
      <c r="G44" s="18"/>
      <c r="H44" s="354"/>
      <c r="I44" s="354"/>
      <c r="J44" s="354"/>
    </row>
    <row r="45" spans="1:15" x14ac:dyDescent="0.25">
      <c r="A45" s="18"/>
      <c r="B45" s="351" t="s">
        <v>91</v>
      </c>
      <c r="C45" s="352"/>
      <c r="D45" s="352"/>
      <c r="E45" s="352"/>
      <c r="F45" s="353"/>
      <c r="G45" s="18"/>
      <c r="H45" s="354"/>
      <c r="I45" s="354"/>
      <c r="J45" s="354"/>
    </row>
    <row r="46" spans="1:15" x14ac:dyDescent="0.25">
      <c r="A46" s="18"/>
      <c r="B46" s="3" t="s">
        <v>70</v>
      </c>
      <c r="C46" s="351" t="s">
        <v>92</v>
      </c>
      <c r="D46" s="352"/>
      <c r="E46" s="353"/>
      <c r="F46" s="8" t="s">
        <v>71</v>
      </c>
      <c r="G46" s="18"/>
      <c r="H46" s="354"/>
      <c r="I46" s="354"/>
      <c r="J46" s="354"/>
    </row>
    <row r="47" spans="1:15" x14ac:dyDescent="0.25">
      <c r="A47" s="18"/>
      <c r="B47" s="5">
        <v>1</v>
      </c>
      <c r="C47" s="368" t="s">
        <v>189</v>
      </c>
      <c r="D47" s="368"/>
      <c r="E47" s="368"/>
      <c r="F47" s="9" t="s">
        <v>93</v>
      </c>
      <c r="G47" s="18"/>
      <c r="H47" s="354"/>
      <c r="I47" s="354"/>
      <c r="J47" s="354"/>
    </row>
    <row r="48" spans="1:15" x14ac:dyDescent="0.25">
      <c r="A48" s="18"/>
      <c r="B48" s="5">
        <v>2</v>
      </c>
      <c r="C48" s="368" t="s">
        <v>190</v>
      </c>
      <c r="D48" s="368"/>
      <c r="E48" s="368"/>
      <c r="F48" s="9" t="s">
        <v>93</v>
      </c>
      <c r="G48" s="18"/>
      <c r="H48" s="354"/>
      <c r="I48" s="354"/>
      <c r="J48" s="354"/>
    </row>
    <row r="49" spans="1:10" x14ac:dyDescent="0.25">
      <c r="A49" s="18"/>
      <c r="B49" s="5">
        <v>3</v>
      </c>
      <c r="C49" s="368" t="s">
        <v>191</v>
      </c>
      <c r="D49" s="368"/>
      <c r="E49" s="368"/>
      <c r="F49" s="9" t="s">
        <v>93</v>
      </c>
      <c r="G49" s="18"/>
      <c r="H49" s="354"/>
      <c r="I49" s="354"/>
      <c r="J49" s="354"/>
    </row>
    <row r="50" spans="1:10" x14ac:dyDescent="0.25">
      <c r="A50" s="18"/>
      <c r="B50" s="5">
        <v>4</v>
      </c>
      <c r="C50" s="368" t="s">
        <v>192</v>
      </c>
      <c r="D50" s="368"/>
      <c r="E50" s="368"/>
      <c r="F50" s="9" t="s">
        <v>93</v>
      </c>
      <c r="G50" s="18"/>
      <c r="H50" s="354"/>
      <c r="I50" s="354"/>
      <c r="J50" s="354"/>
    </row>
    <row r="51" spans="1:10" x14ac:dyDescent="0.25">
      <c r="A51" s="18"/>
      <c r="B51" s="5">
        <v>5</v>
      </c>
      <c r="C51" s="369" t="s">
        <v>193</v>
      </c>
      <c r="D51" s="369"/>
      <c r="E51" s="369"/>
      <c r="F51" s="9" t="s">
        <v>93</v>
      </c>
      <c r="G51" s="18"/>
      <c r="H51" s="354"/>
      <c r="I51" s="354"/>
      <c r="J51" s="354"/>
    </row>
    <row r="52" spans="1:10" x14ac:dyDescent="0.25">
      <c r="A52" s="18"/>
      <c r="B52" s="5">
        <v>6</v>
      </c>
      <c r="C52" s="369" t="s">
        <v>194</v>
      </c>
      <c r="D52" s="369"/>
      <c r="E52" s="369"/>
      <c r="F52" s="9" t="s">
        <v>94</v>
      </c>
      <c r="G52" s="18"/>
      <c r="H52" s="354"/>
      <c r="I52" s="354"/>
      <c r="J52" s="354"/>
    </row>
    <row r="53" spans="1:10" x14ac:dyDescent="0.25">
      <c r="A53" s="18"/>
      <c r="B53" s="5">
        <v>7</v>
      </c>
      <c r="C53" s="369" t="s">
        <v>195</v>
      </c>
      <c r="D53" s="369"/>
      <c r="E53" s="369"/>
      <c r="F53" s="9" t="s">
        <v>94</v>
      </c>
      <c r="G53" s="18"/>
      <c r="H53" s="354"/>
      <c r="I53" s="354"/>
      <c r="J53" s="354"/>
    </row>
    <row r="54" spans="1:10" x14ac:dyDescent="0.25">
      <c r="A54" s="18"/>
      <c r="B54" s="5">
        <v>8</v>
      </c>
      <c r="C54" s="369" t="s">
        <v>196</v>
      </c>
      <c r="D54" s="369"/>
      <c r="E54" s="369"/>
      <c r="F54" s="9" t="s">
        <v>94</v>
      </c>
      <c r="G54" s="18"/>
      <c r="H54" s="354"/>
      <c r="I54" s="354"/>
      <c r="J54" s="354"/>
    </row>
    <row r="55" spans="1:10" x14ac:dyDescent="0.25">
      <c r="A55" s="18"/>
      <c r="B55" s="5">
        <v>9</v>
      </c>
      <c r="C55" s="368" t="s">
        <v>197</v>
      </c>
      <c r="D55" s="368"/>
      <c r="E55" s="368"/>
      <c r="F55" s="9" t="s">
        <v>94</v>
      </c>
      <c r="G55" s="18"/>
      <c r="H55" s="354"/>
      <c r="I55" s="354"/>
      <c r="J55" s="354"/>
    </row>
    <row r="56" spans="1:10" x14ac:dyDescent="0.25">
      <c r="A56" s="20"/>
      <c r="B56" s="5">
        <v>10</v>
      </c>
      <c r="C56" s="369" t="s">
        <v>198</v>
      </c>
      <c r="D56" s="369"/>
      <c r="E56" s="369"/>
      <c r="F56" s="9" t="s">
        <v>94</v>
      </c>
      <c r="G56" s="20"/>
      <c r="H56" s="20"/>
      <c r="I56" s="20"/>
      <c r="J56" s="20"/>
    </row>
    <row r="57" spans="1:10" x14ac:dyDescent="0.25">
      <c r="A57" s="20"/>
      <c r="B57" s="5">
        <v>11</v>
      </c>
      <c r="C57" s="369" t="s">
        <v>199</v>
      </c>
      <c r="D57" s="369"/>
      <c r="E57" s="369"/>
      <c r="F57" s="9" t="s">
        <v>95</v>
      </c>
      <c r="G57" s="20"/>
      <c r="H57" s="20"/>
      <c r="I57" s="20"/>
      <c r="J57" s="20"/>
    </row>
    <row r="58" spans="1:10" x14ac:dyDescent="0.25">
      <c r="A58" s="20"/>
      <c r="B58" s="5">
        <v>12</v>
      </c>
      <c r="C58" s="369" t="s">
        <v>200</v>
      </c>
      <c r="D58" s="369"/>
      <c r="E58" s="369"/>
      <c r="F58" s="9" t="s">
        <v>95</v>
      </c>
      <c r="G58" s="20"/>
      <c r="H58" s="20"/>
      <c r="I58" s="20"/>
      <c r="J58" s="20"/>
    </row>
    <row r="59" spans="1:10" x14ac:dyDescent="0.25">
      <c r="A59" s="20"/>
      <c r="B59" s="5">
        <v>13</v>
      </c>
      <c r="C59" s="368" t="s">
        <v>201</v>
      </c>
      <c r="D59" s="368"/>
      <c r="E59" s="368"/>
      <c r="F59" s="9" t="s">
        <v>95</v>
      </c>
      <c r="G59" s="20"/>
      <c r="H59" s="20"/>
      <c r="I59" s="20"/>
      <c r="J59" s="20"/>
    </row>
    <row r="60" spans="1:10" x14ac:dyDescent="0.25">
      <c r="A60" s="20"/>
      <c r="B60" s="5">
        <v>14</v>
      </c>
      <c r="C60" s="369" t="s">
        <v>202</v>
      </c>
      <c r="D60" s="369"/>
      <c r="E60" s="369"/>
      <c r="F60" s="9" t="s">
        <v>95</v>
      </c>
      <c r="G60" s="20"/>
      <c r="H60" s="20"/>
      <c r="I60" s="20"/>
      <c r="J60" s="20"/>
    </row>
    <row r="61" spans="1:10" x14ac:dyDescent="0.25">
      <c r="A61" s="20"/>
      <c r="B61" s="5">
        <v>15</v>
      </c>
      <c r="C61" s="368" t="s">
        <v>203</v>
      </c>
      <c r="D61" s="368"/>
      <c r="E61" s="368"/>
      <c r="F61" s="9" t="s">
        <v>95</v>
      </c>
      <c r="G61" s="20"/>
      <c r="H61" s="20"/>
      <c r="I61" s="20"/>
      <c r="J61" s="20"/>
    </row>
    <row r="62" spans="1:10" x14ac:dyDescent="0.25">
      <c r="A62" s="20"/>
      <c r="B62" s="5">
        <v>16</v>
      </c>
      <c r="C62" s="369" t="s">
        <v>204</v>
      </c>
      <c r="D62" s="369"/>
      <c r="E62" s="369"/>
      <c r="F62" s="9" t="s">
        <v>96</v>
      </c>
      <c r="G62" s="20"/>
      <c r="H62" s="20"/>
      <c r="I62" s="20"/>
      <c r="J62" s="20"/>
    </row>
    <row r="63" spans="1:10" x14ac:dyDescent="0.25">
      <c r="A63" s="20"/>
      <c r="B63" s="5">
        <v>17</v>
      </c>
      <c r="C63" s="369" t="s">
        <v>205</v>
      </c>
      <c r="D63" s="369"/>
      <c r="E63" s="369"/>
      <c r="F63" s="9" t="s">
        <v>96</v>
      </c>
      <c r="G63" s="20"/>
      <c r="H63" s="20"/>
      <c r="I63" s="20"/>
      <c r="J63" s="20"/>
    </row>
    <row r="64" spans="1:10" x14ac:dyDescent="0.25">
      <c r="A64" s="20"/>
      <c r="B64" s="5">
        <v>18</v>
      </c>
      <c r="C64" s="369" t="s">
        <v>206</v>
      </c>
      <c r="D64" s="369"/>
      <c r="E64" s="369"/>
      <c r="F64" s="9" t="s">
        <v>96</v>
      </c>
      <c r="G64" s="20"/>
      <c r="H64" s="20"/>
      <c r="I64" s="20"/>
      <c r="J64" s="20"/>
    </row>
    <row r="65" spans="1:10" x14ac:dyDescent="0.25">
      <c r="A65" s="20"/>
      <c r="B65" s="5">
        <v>19</v>
      </c>
      <c r="C65" s="368" t="s">
        <v>207</v>
      </c>
      <c r="D65" s="368"/>
      <c r="E65" s="368"/>
      <c r="F65" s="9" t="s">
        <v>96</v>
      </c>
      <c r="G65" s="20"/>
      <c r="H65" s="20"/>
      <c r="I65" s="20"/>
      <c r="J65" s="20"/>
    </row>
    <row r="66" spans="1:10" x14ac:dyDescent="0.25">
      <c r="A66" s="20"/>
      <c r="B66" s="20"/>
      <c r="C66" s="20"/>
      <c r="D66" s="20"/>
      <c r="E66" s="21"/>
      <c r="F66" s="20"/>
      <c r="G66" s="20"/>
      <c r="H66" s="20"/>
      <c r="I66" s="20"/>
      <c r="J66" s="20"/>
    </row>
    <row r="67" spans="1:10" ht="14.4" x14ac:dyDescent="0.3">
      <c r="A67" s="26" t="s">
        <v>209</v>
      </c>
      <c r="B67" s="292" t="s">
        <v>210</v>
      </c>
      <c r="C67" s="292"/>
      <c r="D67" s="292"/>
      <c r="E67" s="2" t="s">
        <v>211</v>
      </c>
      <c r="F67" s="26" t="s">
        <v>212</v>
      </c>
      <c r="G67" s="26"/>
      <c r="H67" s="20"/>
      <c r="I67" s="20"/>
      <c r="J67" s="20"/>
    </row>
    <row r="68" spans="1:10" ht="14.4" x14ac:dyDescent="0.3">
      <c r="A68" s="23">
        <v>1</v>
      </c>
      <c r="B68" s="380" t="s">
        <v>238</v>
      </c>
      <c r="C68" s="380"/>
      <c r="D68" s="380"/>
      <c r="E68" s="25">
        <v>1</v>
      </c>
      <c r="F68" s="23">
        <v>8</v>
      </c>
      <c r="G68" s="24" t="s">
        <v>216</v>
      </c>
      <c r="H68" s="20"/>
      <c r="I68" s="20"/>
      <c r="J68" s="20"/>
    </row>
    <row r="69" spans="1:10" ht="14.4" x14ac:dyDescent="0.3">
      <c r="A69" s="23"/>
      <c r="B69" s="380" t="s">
        <v>239</v>
      </c>
      <c r="C69" s="380"/>
      <c r="D69" s="380"/>
      <c r="E69" s="25">
        <v>1</v>
      </c>
      <c r="F69" s="23">
        <v>9</v>
      </c>
      <c r="G69" s="24" t="s">
        <v>216</v>
      </c>
      <c r="H69" s="20"/>
      <c r="I69" s="20"/>
      <c r="J69" s="20"/>
    </row>
    <row r="70" spans="1:10" ht="15" thickBot="1" x14ac:dyDescent="0.35">
      <c r="A70" s="27"/>
      <c r="B70" s="378" t="s">
        <v>240</v>
      </c>
      <c r="C70" s="378"/>
      <c r="D70" s="378"/>
      <c r="E70" s="28">
        <v>1</v>
      </c>
      <c r="F70" s="27">
        <v>5</v>
      </c>
      <c r="G70" s="31" t="s">
        <v>216</v>
      </c>
      <c r="H70" s="20"/>
      <c r="I70" s="20"/>
      <c r="J70" s="20"/>
    </row>
    <row r="71" spans="1:10" ht="15" thickTop="1" x14ac:dyDescent="0.3">
      <c r="A71" s="29">
        <v>2</v>
      </c>
      <c r="B71" s="379" t="s">
        <v>241</v>
      </c>
      <c r="C71" s="379"/>
      <c r="D71" s="379"/>
      <c r="E71" s="30">
        <v>2</v>
      </c>
      <c r="F71" s="29">
        <v>9</v>
      </c>
      <c r="G71" s="24" t="s">
        <v>216</v>
      </c>
      <c r="H71" s="20"/>
      <c r="I71" s="20"/>
      <c r="J71" s="20"/>
    </row>
    <row r="72" spans="1:10" ht="14.4" x14ac:dyDescent="0.3">
      <c r="A72" s="23"/>
      <c r="B72" s="380" t="s">
        <v>242</v>
      </c>
      <c r="C72" s="380"/>
      <c r="D72" s="380"/>
      <c r="E72" s="25">
        <v>2</v>
      </c>
      <c r="F72" s="23">
        <v>7</v>
      </c>
      <c r="G72" s="24" t="s">
        <v>216</v>
      </c>
      <c r="H72" s="20"/>
      <c r="I72" s="20"/>
      <c r="J72" s="20"/>
    </row>
    <row r="73" spans="1:10" ht="15" thickBot="1" x14ac:dyDescent="0.35">
      <c r="A73" s="27"/>
      <c r="B73" s="378" t="s">
        <v>243</v>
      </c>
      <c r="C73" s="378"/>
      <c r="D73" s="378"/>
      <c r="E73" s="28">
        <v>2</v>
      </c>
      <c r="F73" s="27">
        <v>6</v>
      </c>
      <c r="G73" s="31" t="s">
        <v>216</v>
      </c>
      <c r="H73" s="20"/>
      <c r="I73" s="20"/>
      <c r="J73" s="20"/>
    </row>
    <row r="74" spans="1:10" ht="15" thickTop="1" x14ac:dyDescent="0.3">
      <c r="A74" s="29">
        <v>3</v>
      </c>
      <c r="B74" s="379" t="s">
        <v>244</v>
      </c>
      <c r="C74" s="379"/>
      <c r="D74" s="379"/>
      <c r="E74" s="30">
        <v>3</v>
      </c>
      <c r="F74" s="29">
        <v>8</v>
      </c>
      <c r="G74" s="24" t="s">
        <v>216</v>
      </c>
      <c r="H74" s="20"/>
      <c r="I74" s="20"/>
      <c r="J74" s="20"/>
    </row>
    <row r="75" spans="1:10" ht="14.4" x14ac:dyDescent="0.3">
      <c r="A75" s="23"/>
      <c r="B75" s="380" t="s">
        <v>245</v>
      </c>
      <c r="C75" s="380"/>
      <c r="D75" s="380"/>
      <c r="E75" s="25">
        <v>3</v>
      </c>
      <c r="F75" s="23">
        <v>6</v>
      </c>
      <c r="G75" s="24" t="s">
        <v>216</v>
      </c>
      <c r="H75" s="20"/>
      <c r="I75" s="20"/>
      <c r="J75" s="20"/>
    </row>
    <row r="76" spans="1:10" ht="15" thickBot="1" x14ac:dyDescent="0.35">
      <c r="A76" s="27"/>
      <c r="B76" s="378" t="s">
        <v>246</v>
      </c>
      <c r="C76" s="378"/>
      <c r="D76" s="378"/>
      <c r="E76" s="28">
        <v>3</v>
      </c>
      <c r="F76" s="27">
        <v>5</v>
      </c>
      <c r="G76" s="31" t="s">
        <v>216</v>
      </c>
      <c r="H76" s="20"/>
      <c r="I76" s="20"/>
      <c r="J76" s="20"/>
    </row>
    <row r="77" spans="1:10" ht="15" thickTop="1" x14ac:dyDescent="0.3">
      <c r="A77" s="29">
        <v>4</v>
      </c>
      <c r="B77" s="379" t="s">
        <v>249</v>
      </c>
      <c r="C77" s="379"/>
      <c r="D77" s="379"/>
      <c r="E77" s="30">
        <v>4</v>
      </c>
      <c r="F77" s="29">
        <v>10</v>
      </c>
      <c r="G77" s="24" t="s">
        <v>216</v>
      </c>
      <c r="H77" s="20"/>
      <c r="I77" s="20"/>
      <c r="J77" s="20"/>
    </row>
    <row r="78" spans="1:10" ht="14.4" x14ac:dyDescent="0.3">
      <c r="A78" s="23"/>
      <c r="B78" s="380" t="s">
        <v>247</v>
      </c>
      <c r="C78" s="380"/>
      <c r="D78" s="380"/>
      <c r="E78" s="25">
        <v>4</v>
      </c>
      <c r="F78" s="23">
        <v>7</v>
      </c>
      <c r="G78" s="24" t="s">
        <v>216</v>
      </c>
      <c r="H78" s="20"/>
      <c r="I78" s="20"/>
      <c r="J78" s="20"/>
    </row>
    <row r="79" spans="1:10" ht="15" thickBot="1" x14ac:dyDescent="0.35">
      <c r="A79" s="27"/>
      <c r="B79" s="378" t="s">
        <v>248</v>
      </c>
      <c r="C79" s="378"/>
      <c r="D79" s="378"/>
      <c r="E79" s="28">
        <v>4</v>
      </c>
      <c r="F79" s="27">
        <v>7</v>
      </c>
      <c r="G79" s="31" t="s">
        <v>216</v>
      </c>
      <c r="H79" s="20"/>
      <c r="I79" s="20"/>
      <c r="J79" s="20"/>
    </row>
    <row r="80" spans="1:10" ht="14.4" thickTop="1" x14ac:dyDescent="0.25">
      <c r="A80" s="20"/>
      <c r="B80" s="20"/>
      <c r="C80" s="20"/>
      <c r="D80" s="20"/>
      <c r="E80" s="21"/>
      <c r="F80" s="20"/>
      <c r="G80" s="20"/>
      <c r="H80" s="20"/>
      <c r="I80" s="20"/>
      <c r="J80" s="20"/>
    </row>
    <row r="81" spans="1:10" ht="14.4" x14ac:dyDescent="0.3">
      <c r="A81" s="20"/>
      <c r="B81" s="381" t="s">
        <v>232</v>
      </c>
      <c r="C81" s="381"/>
      <c r="D81" s="381"/>
      <c r="E81" s="382" t="s">
        <v>236</v>
      </c>
      <c r="F81" s="382"/>
      <c r="G81" s="382"/>
      <c r="H81" s="20"/>
      <c r="I81" s="20"/>
      <c r="J81" s="20"/>
    </row>
    <row r="82" spans="1:10" ht="14.4" x14ac:dyDescent="0.3">
      <c r="A82" s="20"/>
      <c r="B82" s="381" t="s">
        <v>233</v>
      </c>
      <c r="C82" s="381"/>
      <c r="D82" s="381"/>
      <c r="E82" s="382" t="s">
        <v>235</v>
      </c>
      <c r="F82" s="382"/>
      <c r="G82" s="382"/>
      <c r="H82" s="20"/>
      <c r="I82" s="20"/>
      <c r="J82" s="20"/>
    </row>
    <row r="83" spans="1:10" ht="14.4" x14ac:dyDescent="0.3">
      <c r="A83" s="20"/>
      <c r="B83" s="381" t="s">
        <v>234</v>
      </c>
      <c r="C83" s="381"/>
      <c r="D83" s="381"/>
      <c r="E83" s="382" t="s">
        <v>237</v>
      </c>
      <c r="F83" s="382"/>
      <c r="G83" s="382"/>
      <c r="H83" s="20"/>
      <c r="I83" s="20"/>
      <c r="J83" s="20"/>
    </row>
    <row r="84" spans="1:10" ht="14.4" x14ac:dyDescent="0.3">
      <c r="A84" s="20"/>
      <c r="B84" s="32"/>
      <c r="C84" s="32"/>
      <c r="D84" s="32"/>
      <c r="E84" s="33"/>
      <c r="F84" s="33"/>
      <c r="G84" s="33"/>
      <c r="H84" s="20"/>
      <c r="I84" s="20"/>
      <c r="J84" s="20"/>
    </row>
    <row r="85" spans="1:10" x14ac:dyDescent="0.25">
      <c r="A85" s="20"/>
      <c r="B85" s="354" t="s">
        <v>265</v>
      </c>
      <c r="C85" s="354"/>
      <c r="D85" s="354"/>
      <c r="E85" s="21"/>
      <c r="F85" s="20"/>
      <c r="G85" s="20"/>
      <c r="H85" s="20"/>
      <c r="I85" s="20"/>
      <c r="J85" s="20"/>
    </row>
    <row r="86" spans="1:10" x14ac:dyDescent="0.25">
      <c r="B86" s="35"/>
      <c r="C86" s="48" t="s">
        <v>266</v>
      </c>
      <c r="D86" s="44"/>
      <c r="E86" s="44"/>
      <c r="F86" s="43"/>
      <c r="H86" s="20"/>
      <c r="I86" s="20"/>
      <c r="J86" s="20"/>
    </row>
    <row r="87" spans="1:10" x14ac:dyDescent="0.25">
      <c r="C87" s="38" t="s">
        <v>250</v>
      </c>
      <c r="D87" s="363" t="s">
        <v>251</v>
      </c>
      <c r="E87" s="363"/>
      <c r="F87" s="351" t="s">
        <v>252</v>
      </c>
      <c r="G87" s="353"/>
      <c r="H87" s="20"/>
      <c r="I87" s="20"/>
      <c r="J87" s="20"/>
    </row>
    <row r="88" spans="1:10" x14ac:dyDescent="0.25">
      <c r="A88" s="361" t="s">
        <v>253</v>
      </c>
      <c r="B88" s="362"/>
      <c r="C88" s="37">
        <v>1</v>
      </c>
      <c r="D88" s="37">
        <v>2</v>
      </c>
      <c r="E88" s="37">
        <v>3</v>
      </c>
      <c r="F88" s="37">
        <v>4</v>
      </c>
      <c r="G88" s="37">
        <v>5</v>
      </c>
      <c r="H88" s="20"/>
      <c r="I88" s="20"/>
      <c r="J88" s="20"/>
    </row>
    <row r="89" spans="1:10" x14ac:dyDescent="0.25">
      <c r="A89" s="361" t="s">
        <v>254</v>
      </c>
      <c r="B89" s="362"/>
      <c r="C89" s="37">
        <v>2</v>
      </c>
      <c r="D89" s="37">
        <v>3</v>
      </c>
      <c r="E89" s="37">
        <v>4</v>
      </c>
      <c r="F89" s="37">
        <v>5</v>
      </c>
      <c r="G89" s="37">
        <v>1</v>
      </c>
      <c r="H89" s="20"/>
      <c r="I89" s="20"/>
      <c r="J89" s="20"/>
    </row>
    <row r="90" spans="1:10" x14ac:dyDescent="0.25">
      <c r="A90" s="361" t="s">
        <v>255</v>
      </c>
      <c r="B90" s="362"/>
      <c r="C90" s="37">
        <v>3</v>
      </c>
      <c r="D90" s="37">
        <v>4</v>
      </c>
      <c r="E90" s="37">
        <v>5</v>
      </c>
      <c r="F90" s="37">
        <v>1</v>
      </c>
      <c r="G90" s="37">
        <v>2</v>
      </c>
      <c r="H90" s="20"/>
      <c r="I90" s="20"/>
      <c r="J90" s="20"/>
    </row>
    <row r="91" spans="1:10" x14ac:dyDescent="0.25">
      <c r="A91" s="361" t="s">
        <v>256</v>
      </c>
      <c r="B91" s="362"/>
      <c r="C91" s="37">
        <v>4</v>
      </c>
      <c r="D91" s="37">
        <v>5</v>
      </c>
      <c r="E91" s="37">
        <v>1</v>
      </c>
      <c r="F91" s="46">
        <v>2</v>
      </c>
      <c r="G91" s="46">
        <v>3</v>
      </c>
      <c r="H91" s="20"/>
      <c r="I91" s="20"/>
      <c r="J91" s="20"/>
    </row>
    <row r="92" spans="1:10" x14ac:dyDescent="0.25">
      <c r="A92" s="361" t="s">
        <v>257</v>
      </c>
      <c r="B92" s="362"/>
      <c r="C92" s="37">
        <v>5</v>
      </c>
      <c r="D92" s="37">
        <v>1</v>
      </c>
      <c r="E92" s="37">
        <v>2</v>
      </c>
      <c r="F92" s="46">
        <v>3</v>
      </c>
      <c r="G92" s="46">
        <v>4</v>
      </c>
      <c r="H92" s="20"/>
      <c r="I92" s="20"/>
      <c r="J92" s="20"/>
    </row>
    <row r="93" spans="1:10" x14ac:dyDescent="0.25">
      <c r="C93" s="49" t="s">
        <v>267</v>
      </c>
      <c r="D93" s="47"/>
      <c r="E93" s="47"/>
      <c r="H93" s="20"/>
      <c r="I93" s="20"/>
      <c r="J93" s="20"/>
    </row>
    <row r="94" spans="1:10" x14ac:dyDescent="0.25">
      <c r="C94" s="38" t="s">
        <v>250</v>
      </c>
      <c r="D94" s="363" t="s">
        <v>251</v>
      </c>
      <c r="E94" s="363"/>
      <c r="F94" s="351" t="s">
        <v>252</v>
      </c>
      <c r="G94" s="353"/>
      <c r="H94" s="20"/>
      <c r="I94" s="20"/>
      <c r="J94" s="20"/>
    </row>
    <row r="95" spans="1:10" x14ac:dyDescent="0.25">
      <c r="A95" s="361" t="s">
        <v>253</v>
      </c>
      <c r="B95" s="362"/>
      <c r="C95" s="37">
        <v>6</v>
      </c>
      <c r="D95" s="37">
        <v>7</v>
      </c>
      <c r="E95" s="37">
        <v>8</v>
      </c>
      <c r="F95" s="37">
        <v>9</v>
      </c>
      <c r="G95" s="37">
        <v>10</v>
      </c>
      <c r="H95" s="20"/>
      <c r="I95" s="20"/>
      <c r="J95" s="20"/>
    </row>
    <row r="96" spans="1:10" x14ac:dyDescent="0.25">
      <c r="A96" s="361" t="s">
        <v>254</v>
      </c>
      <c r="B96" s="362"/>
      <c r="C96" s="37">
        <v>7</v>
      </c>
      <c r="D96" s="37">
        <v>8</v>
      </c>
      <c r="E96" s="37">
        <v>9</v>
      </c>
      <c r="F96" s="37">
        <v>10</v>
      </c>
      <c r="G96" s="37">
        <v>6</v>
      </c>
      <c r="H96" s="20"/>
      <c r="I96" s="20"/>
      <c r="J96" s="20"/>
    </row>
    <row r="97" spans="1:10" x14ac:dyDescent="0.25">
      <c r="A97" s="361" t="s">
        <v>255</v>
      </c>
      <c r="B97" s="362"/>
      <c r="C97" s="37">
        <v>8</v>
      </c>
      <c r="D97" s="37">
        <v>9</v>
      </c>
      <c r="E97" s="37">
        <v>10</v>
      </c>
      <c r="F97" s="37">
        <v>11</v>
      </c>
      <c r="G97" s="37">
        <v>7</v>
      </c>
      <c r="H97" s="20"/>
      <c r="I97" s="20"/>
      <c r="J97" s="20"/>
    </row>
    <row r="98" spans="1:10" x14ac:dyDescent="0.25">
      <c r="A98" s="361" t="s">
        <v>256</v>
      </c>
      <c r="B98" s="362"/>
      <c r="C98" s="37">
        <v>9</v>
      </c>
      <c r="D98" s="37">
        <v>10</v>
      </c>
      <c r="E98" s="37">
        <v>6</v>
      </c>
      <c r="F98" s="46">
        <v>7</v>
      </c>
      <c r="G98" s="46">
        <v>8</v>
      </c>
      <c r="H98" s="20"/>
      <c r="I98" s="20"/>
      <c r="J98" s="20"/>
    </row>
    <row r="99" spans="1:10" x14ac:dyDescent="0.25">
      <c r="A99" s="361" t="s">
        <v>257</v>
      </c>
      <c r="B99" s="362"/>
      <c r="C99" s="37">
        <v>10</v>
      </c>
      <c r="D99" s="37">
        <v>6</v>
      </c>
      <c r="E99" s="37">
        <v>7</v>
      </c>
      <c r="F99" s="46">
        <v>8</v>
      </c>
      <c r="G99" s="46">
        <v>9</v>
      </c>
      <c r="H99" s="20"/>
      <c r="I99" s="20"/>
      <c r="J99" s="20"/>
    </row>
    <row r="100" spans="1:10" x14ac:dyDescent="0.25">
      <c r="C100" s="49" t="s">
        <v>268</v>
      </c>
      <c r="D100" s="47"/>
      <c r="E100" s="47"/>
      <c r="H100" s="20"/>
      <c r="I100" s="20"/>
      <c r="J100" s="20"/>
    </row>
    <row r="101" spans="1:10" x14ac:dyDescent="0.25">
      <c r="C101" s="38" t="s">
        <v>250</v>
      </c>
      <c r="D101" s="363" t="s">
        <v>251</v>
      </c>
      <c r="E101" s="363"/>
      <c r="F101" s="351" t="s">
        <v>252</v>
      </c>
      <c r="G101" s="353"/>
      <c r="H101" s="20"/>
      <c r="I101" s="20"/>
      <c r="J101" s="20"/>
    </row>
    <row r="102" spans="1:10" x14ac:dyDescent="0.25">
      <c r="A102" s="361" t="s">
        <v>253</v>
      </c>
      <c r="B102" s="362"/>
      <c r="C102" s="37">
        <v>11</v>
      </c>
      <c r="D102" s="37">
        <v>12</v>
      </c>
      <c r="E102" s="37">
        <v>13</v>
      </c>
      <c r="F102" s="37">
        <v>14</v>
      </c>
      <c r="G102" s="37">
        <v>15</v>
      </c>
      <c r="H102" s="20"/>
      <c r="I102" s="20"/>
      <c r="J102" s="20"/>
    </row>
    <row r="103" spans="1:10" x14ac:dyDescent="0.25">
      <c r="A103" s="361" t="s">
        <v>254</v>
      </c>
      <c r="B103" s="362"/>
      <c r="C103" s="37">
        <v>12</v>
      </c>
      <c r="D103" s="37">
        <v>13</v>
      </c>
      <c r="E103" s="37">
        <v>14</v>
      </c>
      <c r="F103" s="37">
        <v>15</v>
      </c>
      <c r="G103" s="37">
        <v>11</v>
      </c>
      <c r="H103" s="20"/>
      <c r="I103" s="20"/>
      <c r="J103" s="20"/>
    </row>
    <row r="104" spans="1:10" x14ac:dyDescent="0.25">
      <c r="A104" s="361" t="s">
        <v>255</v>
      </c>
      <c r="B104" s="362"/>
      <c r="C104" s="37">
        <v>13</v>
      </c>
      <c r="D104" s="37">
        <v>14</v>
      </c>
      <c r="E104" s="37">
        <v>15</v>
      </c>
      <c r="F104" s="37">
        <v>11</v>
      </c>
      <c r="G104" s="37">
        <v>12</v>
      </c>
      <c r="H104" s="20"/>
      <c r="I104" s="20"/>
      <c r="J104" s="20"/>
    </row>
    <row r="105" spans="1:10" x14ac:dyDescent="0.25">
      <c r="A105" s="361" t="s">
        <v>256</v>
      </c>
      <c r="B105" s="362"/>
      <c r="C105" s="37">
        <v>14</v>
      </c>
      <c r="D105" s="37">
        <v>15</v>
      </c>
      <c r="E105" s="37">
        <v>11</v>
      </c>
      <c r="F105" s="46">
        <v>12</v>
      </c>
      <c r="G105" s="46">
        <v>13</v>
      </c>
      <c r="H105" s="20"/>
      <c r="I105" s="20"/>
      <c r="J105" s="20"/>
    </row>
    <row r="106" spans="1:10" x14ac:dyDescent="0.25">
      <c r="A106" s="361" t="s">
        <v>257</v>
      </c>
      <c r="B106" s="362"/>
      <c r="C106" s="37">
        <v>15</v>
      </c>
      <c r="D106" s="37">
        <v>11</v>
      </c>
      <c r="E106" s="37">
        <v>12</v>
      </c>
      <c r="F106" s="46">
        <v>13</v>
      </c>
      <c r="G106" s="46">
        <v>14</v>
      </c>
      <c r="H106" s="20"/>
      <c r="I106" s="20"/>
      <c r="J106" s="20"/>
    </row>
    <row r="107" spans="1:10" x14ac:dyDescent="0.25">
      <c r="C107" s="49" t="s">
        <v>269</v>
      </c>
      <c r="D107" s="47"/>
      <c r="E107" s="47"/>
      <c r="H107" s="20"/>
      <c r="I107" s="20"/>
      <c r="J107" s="20"/>
    </row>
    <row r="108" spans="1:10" x14ac:dyDescent="0.25">
      <c r="C108" s="38" t="s">
        <v>250</v>
      </c>
      <c r="D108" s="363" t="s">
        <v>251</v>
      </c>
      <c r="E108" s="363"/>
      <c r="F108" s="351" t="s">
        <v>252</v>
      </c>
      <c r="G108" s="353"/>
      <c r="H108" s="20"/>
      <c r="I108" s="20"/>
      <c r="J108" s="20"/>
    </row>
    <row r="109" spans="1:10" x14ac:dyDescent="0.25">
      <c r="A109" s="361" t="s">
        <v>253</v>
      </c>
      <c r="B109" s="362"/>
      <c r="C109" s="37">
        <v>16</v>
      </c>
      <c r="D109" s="37">
        <v>17</v>
      </c>
      <c r="E109" s="37">
        <v>18</v>
      </c>
      <c r="F109" s="37">
        <v>19</v>
      </c>
      <c r="G109" s="37"/>
      <c r="H109" s="20"/>
      <c r="I109" s="20"/>
      <c r="J109" s="20"/>
    </row>
    <row r="110" spans="1:10" x14ac:dyDescent="0.25">
      <c r="A110" s="361" t="s">
        <v>254</v>
      </c>
      <c r="B110" s="362"/>
      <c r="C110" s="37">
        <v>17</v>
      </c>
      <c r="D110" s="37">
        <v>18</v>
      </c>
      <c r="E110" s="37">
        <v>19</v>
      </c>
      <c r="F110" s="37">
        <v>16</v>
      </c>
      <c r="G110" s="37"/>
      <c r="H110" s="20"/>
      <c r="I110" s="20"/>
      <c r="J110" s="20"/>
    </row>
    <row r="111" spans="1:10" x14ac:dyDescent="0.25">
      <c r="A111" s="361" t="s">
        <v>255</v>
      </c>
      <c r="B111" s="362"/>
      <c r="C111" s="37">
        <v>18</v>
      </c>
      <c r="D111" s="37">
        <v>19</v>
      </c>
      <c r="E111" s="37">
        <v>16</v>
      </c>
      <c r="F111" s="37">
        <v>17</v>
      </c>
      <c r="G111" s="37"/>
      <c r="H111" s="20"/>
      <c r="I111" s="20"/>
      <c r="J111" s="20"/>
    </row>
    <row r="112" spans="1:10" x14ac:dyDescent="0.25">
      <c r="A112" s="361" t="s">
        <v>256</v>
      </c>
      <c r="B112" s="362"/>
      <c r="C112" s="37">
        <v>19</v>
      </c>
      <c r="D112" s="37">
        <v>16</v>
      </c>
      <c r="E112" s="37">
        <v>17</v>
      </c>
      <c r="F112" s="46">
        <v>18</v>
      </c>
      <c r="G112" s="46"/>
      <c r="H112" s="20"/>
      <c r="I112" s="20"/>
      <c r="J112" s="20"/>
    </row>
    <row r="113" spans="1:10" x14ac:dyDescent="0.25">
      <c r="A113" s="361" t="s">
        <v>257</v>
      </c>
      <c r="B113" s="362"/>
      <c r="C113" s="37"/>
      <c r="D113" s="37"/>
      <c r="E113" s="37"/>
      <c r="F113" s="46"/>
      <c r="G113" s="46"/>
      <c r="H113" s="20"/>
      <c r="I113" s="20"/>
      <c r="J113" s="20"/>
    </row>
    <row r="114" spans="1:10" x14ac:dyDescent="0.25">
      <c r="A114" s="20"/>
      <c r="B114" s="20"/>
      <c r="C114" s="20"/>
      <c r="D114" s="20"/>
      <c r="E114" s="21"/>
      <c r="F114" s="20"/>
      <c r="G114" s="20"/>
      <c r="H114" s="20"/>
      <c r="I114" s="20"/>
      <c r="J114" s="20"/>
    </row>
    <row r="115" spans="1:10" x14ac:dyDescent="0.25">
      <c r="A115" s="20"/>
      <c r="B115" s="20"/>
      <c r="C115" s="20"/>
      <c r="D115" s="20"/>
      <c r="E115" s="21"/>
      <c r="F115" s="20"/>
      <c r="G115" s="20"/>
      <c r="H115" s="20"/>
      <c r="I115" s="20"/>
      <c r="J115" s="20"/>
    </row>
    <row r="116" spans="1:10" x14ac:dyDescent="0.25">
      <c r="A116" s="20"/>
      <c r="B116" s="20"/>
      <c r="C116" s="20"/>
      <c r="D116" s="20"/>
      <c r="E116" s="21"/>
      <c r="F116" s="20"/>
      <c r="G116" s="20"/>
      <c r="H116" s="20"/>
      <c r="I116" s="20"/>
      <c r="J116" s="20"/>
    </row>
    <row r="117" spans="1:10" x14ac:dyDescent="0.25">
      <c r="A117" s="20"/>
      <c r="B117" s="20"/>
      <c r="C117" s="20"/>
      <c r="D117" s="20"/>
      <c r="E117" s="21"/>
      <c r="F117" s="20"/>
      <c r="G117" s="20"/>
      <c r="H117" s="20"/>
      <c r="I117" s="20"/>
      <c r="J117" s="20"/>
    </row>
    <row r="118" spans="1:10" x14ac:dyDescent="0.25">
      <c r="A118" s="20"/>
      <c r="B118" s="20"/>
      <c r="C118" s="20"/>
      <c r="D118" s="20"/>
      <c r="E118" s="21"/>
      <c r="F118" s="20"/>
      <c r="G118" s="20"/>
      <c r="H118" s="20"/>
      <c r="I118" s="20"/>
      <c r="J118" s="20"/>
    </row>
    <row r="119" spans="1:10" x14ac:dyDescent="0.25">
      <c r="A119" s="20"/>
      <c r="B119" s="20"/>
      <c r="C119" s="20"/>
      <c r="D119" s="20"/>
      <c r="E119" s="21"/>
      <c r="F119" s="20"/>
      <c r="G119" s="20"/>
      <c r="H119" s="20"/>
      <c r="I119" s="20"/>
      <c r="J119" s="20"/>
    </row>
    <row r="120" spans="1:10" x14ac:dyDescent="0.25">
      <c r="A120" s="20"/>
      <c r="B120" s="20"/>
      <c r="C120" s="20"/>
      <c r="D120" s="20"/>
      <c r="E120" s="21"/>
      <c r="F120" s="20"/>
      <c r="G120" s="20"/>
      <c r="H120" s="20"/>
      <c r="I120" s="20"/>
      <c r="J120" s="20"/>
    </row>
    <row r="121" spans="1:10" x14ac:dyDescent="0.25">
      <c r="A121" s="20"/>
      <c r="B121" s="20"/>
      <c r="C121" s="20"/>
      <c r="D121" s="20"/>
      <c r="E121" s="21"/>
      <c r="F121" s="20"/>
      <c r="G121" s="20"/>
      <c r="H121" s="20"/>
      <c r="I121" s="20"/>
      <c r="J121" s="20"/>
    </row>
    <row r="122" spans="1:10" x14ac:dyDescent="0.25">
      <c r="A122" s="20"/>
      <c r="B122" s="20"/>
      <c r="C122" s="20"/>
      <c r="D122" s="20"/>
      <c r="E122" s="21"/>
      <c r="F122" s="20"/>
      <c r="G122" s="20"/>
      <c r="H122" s="20"/>
      <c r="I122" s="20"/>
      <c r="J122" s="20"/>
    </row>
    <row r="123" spans="1:10" x14ac:dyDescent="0.25">
      <c r="A123" s="20"/>
      <c r="B123" s="20"/>
      <c r="C123" s="20"/>
      <c r="D123" s="20"/>
      <c r="E123" s="21"/>
      <c r="F123" s="20"/>
      <c r="G123" s="20"/>
      <c r="H123" s="20"/>
      <c r="I123" s="20"/>
      <c r="J123" s="20"/>
    </row>
    <row r="124" spans="1:10" x14ac:dyDescent="0.25">
      <c r="A124" s="20"/>
      <c r="B124" s="20"/>
      <c r="C124" s="20"/>
      <c r="D124" s="20"/>
      <c r="E124" s="21"/>
      <c r="F124" s="20"/>
      <c r="G124" s="20"/>
      <c r="H124" s="20"/>
      <c r="I124" s="20"/>
      <c r="J124" s="20"/>
    </row>
    <row r="125" spans="1:10" x14ac:dyDescent="0.25">
      <c r="A125" s="20"/>
      <c r="B125" s="20"/>
      <c r="C125" s="20"/>
      <c r="D125" s="20"/>
      <c r="E125" s="21"/>
      <c r="F125" s="20"/>
      <c r="G125" s="20"/>
      <c r="H125" s="20"/>
      <c r="I125" s="20"/>
      <c r="J125" s="20"/>
    </row>
    <row r="126" spans="1:10" x14ac:dyDescent="0.25">
      <c r="A126" s="20"/>
      <c r="B126" s="20"/>
      <c r="C126" s="20"/>
      <c r="D126" s="20"/>
      <c r="E126" s="21"/>
      <c r="F126" s="20"/>
      <c r="G126" s="20"/>
      <c r="H126" s="20"/>
      <c r="I126" s="20"/>
      <c r="J126" s="20"/>
    </row>
    <row r="127" spans="1:10" x14ac:dyDescent="0.25">
      <c r="A127" s="20"/>
      <c r="B127" s="20"/>
      <c r="C127" s="20"/>
      <c r="D127" s="20"/>
      <c r="E127" s="21"/>
      <c r="F127" s="20"/>
      <c r="G127" s="20"/>
      <c r="H127" s="20"/>
      <c r="I127" s="20"/>
      <c r="J127" s="20"/>
    </row>
    <row r="128" spans="1:10" x14ac:dyDescent="0.25">
      <c r="A128" s="20"/>
      <c r="B128" s="20"/>
      <c r="C128" s="20"/>
      <c r="D128" s="20"/>
      <c r="E128" s="21"/>
      <c r="F128" s="20"/>
      <c r="G128" s="20"/>
      <c r="H128" s="20"/>
      <c r="I128" s="20"/>
      <c r="J128" s="20"/>
    </row>
    <row r="129" spans="1:10" x14ac:dyDescent="0.25">
      <c r="A129" s="20"/>
      <c r="B129" s="20"/>
      <c r="C129" s="20"/>
      <c r="D129" s="20"/>
      <c r="E129" s="21"/>
      <c r="F129" s="20"/>
      <c r="G129" s="20"/>
      <c r="H129" s="20"/>
      <c r="I129" s="20"/>
      <c r="J129" s="20"/>
    </row>
    <row r="130" spans="1:10" x14ac:dyDescent="0.25">
      <c r="A130" s="20"/>
      <c r="B130" s="20"/>
      <c r="C130" s="20"/>
      <c r="D130" s="20"/>
      <c r="E130" s="21"/>
      <c r="F130" s="20"/>
      <c r="G130" s="20"/>
      <c r="H130" s="20"/>
      <c r="I130" s="20"/>
      <c r="J130" s="20"/>
    </row>
    <row r="131" spans="1:10" x14ac:dyDescent="0.25">
      <c r="A131" s="20"/>
      <c r="B131" s="20"/>
      <c r="C131" s="20"/>
      <c r="D131" s="20"/>
      <c r="E131" s="21"/>
      <c r="F131" s="20"/>
      <c r="G131" s="20"/>
      <c r="H131" s="20"/>
      <c r="I131" s="20"/>
      <c r="J131" s="20"/>
    </row>
    <row r="132" spans="1:10" x14ac:dyDescent="0.25">
      <c r="A132" s="20"/>
      <c r="B132" s="20"/>
      <c r="C132" s="20"/>
      <c r="D132" s="20"/>
      <c r="E132" s="21"/>
      <c r="F132" s="20"/>
      <c r="G132" s="20"/>
      <c r="H132" s="20"/>
      <c r="I132" s="20"/>
      <c r="J132" s="20"/>
    </row>
    <row r="133" spans="1:10" x14ac:dyDescent="0.25">
      <c r="A133" s="20"/>
      <c r="B133" s="20"/>
      <c r="C133" s="20"/>
      <c r="D133" s="20"/>
      <c r="E133" s="21"/>
      <c r="F133" s="20"/>
      <c r="G133" s="20"/>
      <c r="H133" s="20"/>
      <c r="I133" s="20"/>
      <c r="J133" s="20"/>
    </row>
    <row r="134" spans="1:10" x14ac:dyDescent="0.25">
      <c r="A134" s="20"/>
      <c r="B134" s="20"/>
      <c r="C134" s="20"/>
      <c r="D134" s="20"/>
      <c r="E134" s="21"/>
      <c r="F134" s="20"/>
      <c r="G134" s="20"/>
      <c r="H134" s="20"/>
      <c r="I134" s="20"/>
      <c r="J134" s="20"/>
    </row>
    <row r="135" spans="1:10" x14ac:dyDescent="0.25">
      <c r="A135" s="20"/>
      <c r="B135" s="20"/>
      <c r="C135" s="20"/>
      <c r="D135" s="20"/>
      <c r="E135" s="21"/>
      <c r="F135" s="20"/>
      <c r="G135" s="20"/>
      <c r="H135" s="20"/>
      <c r="I135" s="20"/>
      <c r="J135" s="20"/>
    </row>
    <row r="136" spans="1:10" x14ac:dyDescent="0.25">
      <c r="A136" s="20"/>
      <c r="B136" s="20"/>
      <c r="C136" s="20"/>
      <c r="D136" s="20"/>
      <c r="E136" s="21"/>
      <c r="F136" s="20"/>
      <c r="G136" s="20"/>
      <c r="H136" s="20"/>
      <c r="I136" s="20"/>
      <c r="J136" s="20"/>
    </row>
    <row r="137" spans="1:10" x14ac:dyDescent="0.25">
      <c r="A137" s="20"/>
      <c r="B137" s="20"/>
      <c r="C137" s="20"/>
      <c r="D137" s="20"/>
      <c r="E137" s="21"/>
      <c r="F137" s="20"/>
      <c r="G137" s="20"/>
      <c r="H137" s="20"/>
      <c r="I137" s="20"/>
      <c r="J137" s="20"/>
    </row>
    <row r="138" spans="1:10" x14ac:dyDescent="0.25">
      <c r="A138" s="20"/>
      <c r="B138" s="20"/>
      <c r="C138" s="20"/>
      <c r="D138" s="20"/>
      <c r="E138" s="21"/>
      <c r="F138" s="20"/>
      <c r="G138" s="20"/>
      <c r="H138" s="20"/>
      <c r="I138" s="20"/>
      <c r="J138" s="20"/>
    </row>
    <row r="139" spans="1:10" x14ac:dyDescent="0.25">
      <c r="A139" s="20"/>
      <c r="B139" s="20"/>
      <c r="C139" s="20"/>
      <c r="D139" s="20"/>
      <c r="E139" s="21"/>
      <c r="F139" s="20"/>
      <c r="G139" s="20"/>
      <c r="H139" s="20"/>
      <c r="I139" s="20"/>
      <c r="J139" s="20"/>
    </row>
    <row r="140" spans="1:10" x14ac:dyDescent="0.25">
      <c r="A140" s="20"/>
      <c r="B140" s="20"/>
      <c r="C140" s="20"/>
      <c r="D140" s="20"/>
      <c r="E140" s="21"/>
      <c r="F140" s="20"/>
      <c r="G140" s="20"/>
      <c r="H140" s="20"/>
      <c r="I140" s="20"/>
      <c r="J140" s="20"/>
    </row>
    <row r="141" spans="1:10" x14ac:dyDescent="0.25">
      <c r="A141" s="20"/>
      <c r="B141" s="20"/>
      <c r="C141" s="20"/>
      <c r="D141" s="20"/>
      <c r="E141" s="21"/>
      <c r="F141" s="20"/>
      <c r="G141" s="20"/>
      <c r="H141" s="20"/>
      <c r="I141" s="20"/>
      <c r="J141" s="20"/>
    </row>
    <row r="142" spans="1:10" x14ac:dyDescent="0.25">
      <c r="A142" s="20"/>
      <c r="B142" s="20"/>
      <c r="C142" s="20"/>
      <c r="D142" s="20"/>
      <c r="E142" s="21"/>
      <c r="F142" s="20"/>
      <c r="G142" s="20"/>
      <c r="H142" s="20"/>
      <c r="I142" s="20"/>
      <c r="J142" s="20"/>
    </row>
    <row r="143" spans="1:10" x14ac:dyDescent="0.25">
      <c r="A143" s="20"/>
      <c r="B143" s="20"/>
      <c r="C143" s="20"/>
      <c r="D143" s="20"/>
      <c r="E143" s="21"/>
      <c r="F143" s="20"/>
      <c r="G143" s="20"/>
      <c r="H143" s="20"/>
      <c r="I143" s="20"/>
      <c r="J143" s="20"/>
    </row>
    <row r="144" spans="1:10" x14ac:dyDescent="0.25">
      <c r="A144" s="20"/>
      <c r="B144" s="20"/>
      <c r="C144" s="20"/>
      <c r="D144" s="20"/>
      <c r="E144" s="21"/>
      <c r="F144" s="20"/>
      <c r="G144" s="20"/>
      <c r="H144" s="20"/>
      <c r="I144" s="20"/>
      <c r="J144" s="20"/>
    </row>
    <row r="145" spans="1:10" x14ac:dyDescent="0.25">
      <c r="A145" s="20"/>
      <c r="B145" s="20"/>
      <c r="C145" s="20"/>
      <c r="D145" s="20"/>
      <c r="E145" s="21"/>
      <c r="F145" s="20"/>
      <c r="G145" s="20"/>
      <c r="H145" s="20"/>
      <c r="I145" s="20"/>
      <c r="J145" s="20"/>
    </row>
    <row r="146" spans="1:10" x14ac:dyDescent="0.25">
      <c r="A146" s="20"/>
      <c r="B146" s="20"/>
      <c r="C146" s="20"/>
      <c r="D146" s="20"/>
      <c r="E146" s="21"/>
      <c r="F146" s="20"/>
      <c r="G146" s="20"/>
      <c r="H146" s="20"/>
      <c r="I146" s="20"/>
      <c r="J146" s="20"/>
    </row>
    <row r="147" spans="1:10" x14ac:dyDescent="0.25">
      <c r="A147" s="20"/>
      <c r="B147" s="20"/>
      <c r="C147" s="20"/>
      <c r="D147" s="20"/>
      <c r="E147" s="21"/>
      <c r="F147" s="20"/>
      <c r="G147" s="20"/>
      <c r="H147" s="20"/>
      <c r="I147" s="20"/>
      <c r="J147" s="20"/>
    </row>
    <row r="148" spans="1:10" x14ac:dyDescent="0.25">
      <c r="A148" s="20"/>
      <c r="B148" s="20"/>
      <c r="C148" s="20"/>
      <c r="D148" s="20"/>
      <c r="E148" s="21"/>
      <c r="F148" s="20"/>
      <c r="G148" s="20"/>
      <c r="H148" s="20"/>
      <c r="I148" s="20"/>
      <c r="J148" s="20"/>
    </row>
    <row r="149" spans="1:10" x14ac:dyDescent="0.25">
      <c r="A149" s="20"/>
      <c r="B149" s="20"/>
      <c r="C149" s="20"/>
      <c r="D149" s="20"/>
      <c r="E149" s="21"/>
      <c r="F149" s="20"/>
      <c r="G149" s="20"/>
      <c r="H149" s="20"/>
      <c r="I149" s="20"/>
      <c r="J149" s="20"/>
    </row>
    <row r="150" spans="1:10" x14ac:dyDescent="0.25">
      <c r="A150" s="20"/>
      <c r="B150" s="20"/>
      <c r="C150" s="20"/>
      <c r="D150" s="20"/>
      <c r="E150" s="21"/>
      <c r="F150" s="20"/>
      <c r="G150" s="20"/>
      <c r="H150" s="20"/>
      <c r="I150" s="20"/>
      <c r="J150" s="20"/>
    </row>
    <row r="151" spans="1:10" x14ac:dyDescent="0.25">
      <c r="A151" s="20"/>
      <c r="B151" s="20"/>
      <c r="C151" s="20"/>
      <c r="D151" s="20"/>
      <c r="E151" s="21"/>
      <c r="F151" s="20"/>
      <c r="G151" s="20"/>
      <c r="H151" s="20"/>
      <c r="I151" s="20"/>
      <c r="J151" s="20"/>
    </row>
    <row r="152" spans="1:10" x14ac:dyDescent="0.25">
      <c r="A152" s="20"/>
      <c r="B152" s="20"/>
      <c r="C152" s="20"/>
      <c r="D152" s="20"/>
      <c r="E152" s="21"/>
      <c r="F152" s="20"/>
      <c r="G152" s="20"/>
      <c r="H152" s="20"/>
      <c r="I152" s="20"/>
      <c r="J152" s="20"/>
    </row>
    <row r="153" spans="1:10" x14ac:dyDescent="0.25">
      <c r="A153" s="20"/>
      <c r="B153" s="20"/>
      <c r="C153" s="20"/>
      <c r="D153" s="20"/>
      <c r="E153" s="21"/>
      <c r="F153" s="20"/>
      <c r="G153" s="20"/>
      <c r="H153" s="20"/>
      <c r="I153" s="20"/>
      <c r="J153" s="20"/>
    </row>
    <row r="154" spans="1:10" x14ac:dyDescent="0.25">
      <c r="A154" s="20"/>
      <c r="B154" s="20"/>
      <c r="C154" s="20"/>
      <c r="D154" s="20"/>
      <c r="E154" s="21"/>
      <c r="F154" s="20"/>
      <c r="G154" s="20"/>
      <c r="H154" s="20"/>
      <c r="I154" s="20"/>
      <c r="J154" s="20"/>
    </row>
    <row r="155" spans="1:10" x14ac:dyDescent="0.25">
      <c r="A155" s="20"/>
      <c r="B155" s="20"/>
      <c r="C155" s="20"/>
      <c r="D155" s="20"/>
      <c r="E155" s="21"/>
      <c r="F155" s="20"/>
      <c r="G155" s="20"/>
      <c r="H155" s="20"/>
      <c r="I155" s="20"/>
      <c r="J155" s="20"/>
    </row>
    <row r="156" spans="1:10" x14ac:dyDescent="0.25">
      <c r="A156" s="20"/>
      <c r="B156" s="20"/>
      <c r="C156" s="20"/>
      <c r="D156" s="20"/>
      <c r="E156" s="21"/>
      <c r="F156" s="20"/>
      <c r="G156" s="20"/>
      <c r="H156" s="20"/>
      <c r="I156" s="20"/>
      <c r="J156" s="20"/>
    </row>
    <row r="157" spans="1:10" x14ac:dyDescent="0.25">
      <c r="A157" s="20"/>
      <c r="B157" s="20"/>
      <c r="C157" s="20"/>
      <c r="D157" s="20"/>
      <c r="E157" s="21"/>
      <c r="F157" s="20"/>
      <c r="G157" s="20"/>
      <c r="H157" s="20"/>
      <c r="I157" s="20"/>
      <c r="J157" s="20"/>
    </row>
    <row r="158" spans="1:10" x14ac:dyDescent="0.25">
      <c r="A158" s="20"/>
      <c r="B158" s="20"/>
      <c r="C158" s="20"/>
      <c r="D158" s="20"/>
      <c r="E158" s="21"/>
      <c r="F158" s="20"/>
      <c r="G158" s="20"/>
      <c r="H158" s="20"/>
      <c r="I158" s="20"/>
      <c r="J158" s="20"/>
    </row>
    <row r="159" spans="1:10" x14ac:dyDescent="0.25">
      <c r="A159" s="20"/>
      <c r="B159" s="20"/>
      <c r="C159" s="20"/>
      <c r="D159" s="20"/>
      <c r="E159" s="21"/>
      <c r="F159" s="20"/>
      <c r="G159" s="20"/>
      <c r="H159" s="20"/>
      <c r="I159" s="20"/>
      <c r="J159" s="20"/>
    </row>
    <row r="160" spans="1:10" x14ac:dyDescent="0.25">
      <c r="A160" s="20"/>
      <c r="B160" s="20"/>
      <c r="C160" s="20"/>
      <c r="D160" s="20"/>
      <c r="E160" s="21"/>
      <c r="F160" s="20"/>
      <c r="G160" s="20"/>
      <c r="H160" s="20"/>
      <c r="I160" s="20"/>
      <c r="J160" s="20"/>
    </row>
    <row r="161" spans="1:10" x14ac:dyDescent="0.25">
      <c r="A161" s="20"/>
      <c r="B161" s="20"/>
      <c r="C161" s="20"/>
      <c r="D161" s="20"/>
      <c r="E161" s="21"/>
      <c r="F161" s="20"/>
      <c r="G161" s="20"/>
      <c r="H161" s="20"/>
      <c r="I161" s="20"/>
      <c r="J161" s="20"/>
    </row>
    <row r="162" spans="1:10" x14ac:dyDescent="0.25">
      <c r="A162" s="20"/>
      <c r="B162" s="20"/>
      <c r="C162" s="20"/>
      <c r="D162" s="20"/>
      <c r="E162" s="21"/>
      <c r="F162" s="20"/>
      <c r="G162" s="20"/>
      <c r="H162" s="20"/>
      <c r="I162" s="20"/>
      <c r="J162" s="20"/>
    </row>
    <row r="163" spans="1:10" x14ac:dyDescent="0.25">
      <c r="A163" s="20"/>
      <c r="B163" s="20"/>
      <c r="C163" s="20"/>
      <c r="D163" s="20"/>
      <c r="E163" s="21"/>
      <c r="F163" s="20"/>
      <c r="G163" s="20"/>
      <c r="H163" s="20"/>
      <c r="I163" s="20"/>
      <c r="J163" s="20"/>
    </row>
    <row r="164" spans="1:10" x14ac:dyDescent="0.25">
      <c r="A164" s="20"/>
      <c r="B164" s="20"/>
      <c r="C164" s="20"/>
      <c r="D164" s="20"/>
      <c r="E164" s="21"/>
      <c r="F164" s="20"/>
      <c r="G164" s="20"/>
      <c r="H164" s="20"/>
      <c r="I164" s="20"/>
      <c r="J164" s="20"/>
    </row>
    <row r="165" spans="1:10" x14ac:dyDescent="0.25">
      <c r="A165" s="20"/>
      <c r="B165" s="20"/>
      <c r="C165" s="20"/>
      <c r="D165" s="20"/>
      <c r="E165" s="21"/>
      <c r="F165" s="20"/>
      <c r="G165" s="20"/>
      <c r="H165" s="20"/>
      <c r="I165" s="20"/>
      <c r="J165" s="20"/>
    </row>
    <row r="166" spans="1:10" x14ac:dyDescent="0.25">
      <c r="A166" s="20"/>
      <c r="B166" s="20"/>
      <c r="C166" s="20"/>
      <c r="D166" s="20"/>
      <c r="E166" s="21"/>
      <c r="F166" s="20"/>
      <c r="G166" s="20"/>
      <c r="H166" s="20"/>
      <c r="I166" s="20"/>
      <c r="J166" s="20"/>
    </row>
    <row r="167" spans="1:10" x14ac:dyDescent="0.25">
      <c r="A167" s="20"/>
      <c r="B167" s="20"/>
      <c r="C167" s="20"/>
      <c r="D167" s="20"/>
      <c r="E167" s="21"/>
      <c r="F167" s="20"/>
      <c r="G167" s="20"/>
      <c r="H167" s="20"/>
      <c r="I167" s="20"/>
      <c r="J167" s="20"/>
    </row>
    <row r="168" spans="1:10" x14ac:dyDescent="0.25">
      <c r="A168" s="20"/>
      <c r="B168" s="20"/>
      <c r="C168" s="20"/>
      <c r="D168" s="20"/>
      <c r="E168" s="21"/>
      <c r="F168" s="20"/>
      <c r="G168" s="20"/>
      <c r="H168" s="20"/>
      <c r="I168" s="20"/>
      <c r="J168" s="20"/>
    </row>
    <row r="169" spans="1:10" x14ac:dyDescent="0.25">
      <c r="A169" s="20"/>
      <c r="B169" s="20"/>
      <c r="C169" s="20"/>
      <c r="D169" s="20"/>
      <c r="E169" s="21"/>
      <c r="F169" s="20"/>
      <c r="G169" s="20"/>
      <c r="H169" s="20"/>
      <c r="I169" s="20"/>
      <c r="J169" s="20"/>
    </row>
    <row r="170" spans="1:10" x14ac:dyDescent="0.25">
      <c r="A170" s="20"/>
      <c r="B170" s="20"/>
      <c r="C170" s="20"/>
      <c r="D170" s="20"/>
      <c r="E170" s="21"/>
      <c r="F170" s="20"/>
      <c r="G170" s="20"/>
      <c r="H170" s="20"/>
      <c r="I170" s="20"/>
      <c r="J170" s="20"/>
    </row>
    <row r="171" spans="1:10" x14ac:dyDescent="0.25">
      <c r="A171" s="20"/>
      <c r="B171" s="20"/>
      <c r="C171" s="20"/>
      <c r="D171" s="20"/>
      <c r="E171" s="21"/>
      <c r="F171" s="20"/>
      <c r="G171" s="20"/>
      <c r="H171" s="20"/>
      <c r="I171" s="20"/>
      <c r="J171" s="20"/>
    </row>
    <row r="172" spans="1:10" x14ac:dyDescent="0.25">
      <c r="A172" s="20"/>
      <c r="B172" s="20"/>
      <c r="C172" s="20"/>
      <c r="D172" s="20"/>
      <c r="E172" s="21"/>
      <c r="F172" s="20"/>
      <c r="G172" s="20"/>
      <c r="H172" s="20"/>
      <c r="I172" s="20"/>
      <c r="J172" s="20"/>
    </row>
    <row r="173" spans="1:10" x14ac:dyDescent="0.25">
      <c r="A173" s="20"/>
      <c r="B173" s="20"/>
      <c r="C173" s="20"/>
      <c r="D173" s="20"/>
      <c r="E173" s="21"/>
      <c r="F173" s="20"/>
      <c r="G173" s="20"/>
      <c r="H173" s="20"/>
      <c r="I173" s="20"/>
      <c r="J173" s="20"/>
    </row>
    <row r="174" spans="1:10" x14ac:dyDescent="0.25">
      <c r="A174" s="20"/>
      <c r="B174" s="20"/>
      <c r="C174" s="20"/>
      <c r="D174" s="20"/>
      <c r="E174" s="21"/>
      <c r="F174" s="20"/>
      <c r="G174" s="20"/>
      <c r="H174" s="20"/>
      <c r="I174" s="20"/>
      <c r="J174" s="20"/>
    </row>
    <row r="175" spans="1:10" x14ac:dyDescent="0.25">
      <c r="A175" s="20"/>
      <c r="B175" s="20"/>
      <c r="C175" s="20"/>
      <c r="D175" s="20"/>
      <c r="E175" s="21"/>
      <c r="F175" s="20"/>
      <c r="G175" s="20"/>
      <c r="H175" s="20"/>
      <c r="I175" s="20"/>
      <c r="J175" s="20"/>
    </row>
    <row r="176" spans="1:10" x14ac:dyDescent="0.25">
      <c r="A176" s="20"/>
      <c r="B176" s="20"/>
      <c r="C176" s="20"/>
      <c r="D176" s="20"/>
      <c r="E176" s="21"/>
      <c r="F176" s="20"/>
      <c r="G176" s="20"/>
      <c r="H176" s="20"/>
      <c r="I176" s="20"/>
      <c r="J176" s="20"/>
    </row>
    <row r="177" spans="1:10" x14ac:dyDescent="0.25">
      <c r="A177" s="20"/>
      <c r="B177" s="20"/>
      <c r="C177" s="20"/>
      <c r="D177" s="20"/>
      <c r="E177" s="21"/>
      <c r="F177" s="20"/>
      <c r="G177" s="20"/>
      <c r="H177" s="20"/>
      <c r="I177" s="20"/>
      <c r="J177" s="20"/>
    </row>
    <row r="178" spans="1:10" x14ac:dyDescent="0.25">
      <c r="A178" s="20"/>
      <c r="B178" s="20"/>
      <c r="C178" s="20"/>
      <c r="D178" s="20"/>
      <c r="E178" s="21"/>
      <c r="F178" s="20"/>
      <c r="G178" s="20"/>
      <c r="H178" s="20"/>
      <c r="I178" s="20"/>
      <c r="J178" s="20"/>
    </row>
    <row r="179" spans="1:10" x14ac:dyDescent="0.25">
      <c r="A179" s="20"/>
      <c r="B179" s="20"/>
      <c r="C179" s="20"/>
      <c r="D179" s="20"/>
      <c r="E179" s="21"/>
      <c r="F179" s="20"/>
      <c r="G179" s="20"/>
      <c r="H179" s="20"/>
      <c r="I179" s="20"/>
      <c r="J179" s="20"/>
    </row>
    <row r="180" spans="1:10" x14ac:dyDescent="0.25">
      <c r="A180" s="20"/>
      <c r="B180" s="20"/>
      <c r="C180" s="20"/>
      <c r="D180" s="20"/>
      <c r="E180" s="21"/>
      <c r="F180" s="20"/>
      <c r="G180" s="20"/>
      <c r="H180" s="20"/>
      <c r="I180" s="20"/>
      <c r="J180" s="20"/>
    </row>
    <row r="181" spans="1:10" x14ac:dyDescent="0.25">
      <c r="A181" s="20"/>
      <c r="B181" s="20"/>
      <c r="C181" s="20"/>
      <c r="D181" s="20"/>
      <c r="E181" s="21"/>
      <c r="F181" s="20"/>
      <c r="G181" s="20"/>
      <c r="H181" s="20"/>
      <c r="I181" s="20"/>
      <c r="J181" s="20"/>
    </row>
    <row r="182" spans="1:10" x14ac:dyDescent="0.25">
      <c r="A182" s="20"/>
      <c r="B182" s="20"/>
      <c r="C182" s="20"/>
      <c r="D182" s="20"/>
      <c r="E182" s="21"/>
      <c r="F182" s="20"/>
      <c r="G182" s="20"/>
      <c r="H182" s="20"/>
      <c r="I182" s="20"/>
      <c r="J182" s="20"/>
    </row>
    <row r="183" spans="1:10" x14ac:dyDescent="0.25">
      <c r="A183" s="20"/>
      <c r="B183" s="20"/>
      <c r="C183" s="20"/>
      <c r="D183" s="20"/>
      <c r="E183" s="21"/>
      <c r="F183" s="20"/>
      <c r="G183" s="20"/>
      <c r="H183" s="20"/>
      <c r="I183" s="20"/>
      <c r="J183" s="20"/>
    </row>
    <row r="184" spans="1:10" x14ac:dyDescent="0.25">
      <c r="A184" s="20"/>
      <c r="B184" s="20"/>
      <c r="C184" s="20"/>
      <c r="D184" s="20"/>
      <c r="E184" s="21"/>
      <c r="F184" s="20"/>
      <c r="G184" s="20"/>
      <c r="H184" s="20"/>
      <c r="I184" s="20"/>
      <c r="J184" s="20"/>
    </row>
    <row r="185" spans="1:10" x14ac:dyDescent="0.25">
      <c r="A185" s="20"/>
      <c r="B185" s="20"/>
      <c r="C185" s="20"/>
      <c r="D185" s="20"/>
      <c r="E185" s="21"/>
      <c r="F185" s="20"/>
      <c r="G185" s="20"/>
      <c r="H185" s="20"/>
      <c r="I185" s="20"/>
      <c r="J185" s="20"/>
    </row>
    <row r="186" spans="1:10" x14ac:dyDescent="0.25">
      <c r="A186" s="20"/>
      <c r="B186" s="20"/>
      <c r="C186" s="20"/>
      <c r="D186" s="20"/>
      <c r="E186" s="21"/>
      <c r="F186" s="20"/>
      <c r="G186" s="20"/>
      <c r="H186" s="20"/>
      <c r="I186" s="20"/>
      <c r="J186" s="20"/>
    </row>
    <row r="187" spans="1:10" x14ac:dyDescent="0.25">
      <c r="A187" s="20"/>
      <c r="B187" s="20"/>
      <c r="C187" s="20"/>
      <c r="D187" s="20"/>
      <c r="E187" s="21"/>
      <c r="F187" s="20"/>
      <c r="G187" s="20"/>
      <c r="H187" s="20"/>
      <c r="I187" s="20"/>
      <c r="J187" s="20"/>
    </row>
    <row r="188" spans="1:10" x14ac:dyDescent="0.25">
      <c r="A188" s="20"/>
      <c r="B188" s="20"/>
      <c r="C188" s="20"/>
      <c r="D188" s="20"/>
      <c r="E188" s="21"/>
      <c r="F188" s="20"/>
      <c r="G188" s="20"/>
      <c r="H188" s="20"/>
      <c r="I188" s="20"/>
      <c r="J188" s="20"/>
    </row>
    <row r="189" spans="1:10" x14ac:dyDescent="0.25">
      <c r="A189" s="20"/>
      <c r="B189" s="20"/>
      <c r="C189" s="20"/>
      <c r="D189" s="20"/>
      <c r="E189" s="21"/>
      <c r="F189" s="20"/>
      <c r="G189" s="20"/>
      <c r="H189" s="20"/>
      <c r="I189" s="20"/>
      <c r="J189" s="20"/>
    </row>
    <row r="190" spans="1:10" x14ac:dyDescent="0.25">
      <c r="A190" s="20"/>
      <c r="B190" s="20"/>
      <c r="C190" s="20"/>
      <c r="D190" s="20"/>
      <c r="E190" s="21"/>
      <c r="F190" s="20"/>
      <c r="G190" s="20"/>
      <c r="H190" s="20"/>
      <c r="I190" s="20"/>
      <c r="J190" s="20"/>
    </row>
    <row r="191" spans="1:10" x14ac:dyDescent="0.25">
      <c r="A191" s="20"/>
      <c r="B191" s="20"/>
      <c r="C191" s="20"/>
      <c r="D191" s="20"/>
      <c r="E191" s="21"/>
      <c r="F191" s="20"/>
      <c r="G191" s="20"/>
      <c r="H191" s="20"/>
      <c r="I191" s="20"/>
      <c r="J191" s="20"/>
    </row>
    <row r="192" spans="1:10" x14ac:dyDescent="0.25">
      <c r="A192" s="20"/>
      <c r="B192" s="20"/>
      <c r="C192" s="20"/>
      <c r="D192" s="20"/>
      <c r="E192" s="21"/>
      <c r="F192" s="20"/>
      <c r="G192" s="20"/>
      <c r="H192" s="20"/>
      <c r="I192" s="20"/>
      <c r="J192" s="20"/>
    </row>
    <row r="193" spans="1:10" x14ac:dyDescent="0.25">
      <c r="A193" s="20"/>
      <c r="B193" s="20"/>
      <c r="C193" s="20"/>
      <c r="D193" s="20"/>
      <c r="E193" s="21"/>
      <c r="F193" s="20"/>
      <c r="G193" s="20"/>
      <c r="H193" s="20"/>
      <c r="I193" s="20"/>
      <c r="J193" s="20"/>
    </row>
    <row r="194" spans="1:10" x14ac:dyDescent="0.25">
      <c r="A194" s="20"/>
      <c r="B194" s="20"/>
      <c r="C194" s="20"/>
      <c r="D194" s="20"/>
      <c r="E194" s="21"/>
      <c r="F194" s="20"/>
      <c r="G194" s="20"/>
      <c r="H194" s="20"/>
      <c r="I194" s="20"/>
      <c r="J194" s="20"/>
    </row>
    <row r="195" spans="1:10" x14ac:dyDescent="0.25">
      <c r="A195" s="20"/>
      <c r="B195" s="20"/>
      <c r="C195" s="20"/>
      <c r="D195" s="20"/>
      <c r="E195" s="21"/>
      <c r="F195" s="20"/>
      <c r="G195" s="20"/>
      <c r="H195" s="20"/>
      <c r="I195" s="20"/>
      <c r="J195" s="20"/>
    </row>
    <row r="196" spans="1:10" x14ac:dyDescent="0.25">
      <c r="A196" s="20"/>
      <c r="B196" s="20"/>
      <c r="C196" s="20"/>
      <c r="D196" s="20"/>
      <c r="E196" s="21"/>
      <c r="F196" s="20"/>
      <c r="G196" s="20"/>
      <c r="H196" s="20"/>
      <c r="I196" s="20"/>
      <c r="J196" s="20"/>
    </row>
    <row r="197" spans="1:10" x14ac:dyDescent="0.25">
      <c r="A197" s="20"/>
      <c r="B197" s="20"/>
      <c r="C197" s="20"/>
      <c r="D197" s="20"/>
      <c r="E197" s="21"/>
      <c r="F197" s="20"/>
      <c r="G197" s="20"/>
      <c r="H197" s="20"/>
      <c r="I197" s="20"/>
      <c r="J197" s="20"/>
    </row>
    <row r="198" spans="1:10" x14ac:dyDescent="0.25">
      <c r="A198" s="20"/>
      <c r="B198" s="20"/>
      <c r="C198" s="20"/>
      <c r="D198" s="20"/>
      <c r="E198" s="21"/>
      <c r="F198" s="20"/>
      <c r="G198" s="20"/>
      <c r="H198" s="20"/>
      <c r="I198" s="20"/>
      <c r="J198" s="20"/>
    </row>
    <row r="199" spans="1:10" x14ac:dyDescent="0.25">
      <c r="A199" s="20"/>
      <c r="B199" s="20"/>
      <c r="C199" s="20"/>
      <c r="D199" s="20"/>
      <c r="E199" s="21"/>
      <c r="F199" s="20"/>
      <c r="G199" s="20"/>
      <c r="H199" s="20"/>
      <c r="I199" s="20"/>
      <c r="J199" s="20"/>
    </row>
    <row r="200" spans="1:10" x14ac:dyDescent="0.25">
      <c r="A200" s="20"/>
      <c r="B200" s="20"/>
      <c r="C200" s="20"/>
      <c r="D200" s="20"/>
      <c r="E200" s="21"/>
      <c r="F200" s="20"/>
      <c r="G200" s="20"/>
      <c r="H200" s="20"/>
      <c r="I200" s="20"/>
      <c r="J200" s="20"/>
    </row>
    <row r="201" spans="1:10" x14ac:dyDescent="0.25">
      <c r="A201" s="20"/>
      <c r="B201" s="20"/>
      <c r="C201" s="20"/>
      <c r="D201" s="20"/>
      <c r="E201" s="21"/>
      <c r="F201" s="20"/>
      <c r="G201" s="20"/>
      <c r="H201" s="20"/>
      <c r="I201" s="20"/>
      <c r="J201" s="20"/>
    </row>
    <row r="202" spans="1:10" x14ac:dyDescent="0.25">
      <c r="A202" s="20"/>
      <c r="B202" s="20"/>
      <c r="C202" s="20"/>
      <c r="D202" s="20"/>
      <c r="E202" s="21"/>
      <c r="F202" s="20"/>
      <c r="G202" s="20"/>
      <c r="H202" s="20"/>
      <c r="I202" s="20"/>
      <c r="J202" s="20"/>
    </row>
    <row r="203" spans="1:10" x14ac:dyDescent="0.25">
      <c r="A203" s="20"/>
      <c r="B203" s="20"/>
      <c r="C203" s="20"/>
      <c r="D203" s="20"/>
      <c r="E203" s="21"/>
      <c r="F203" s="20"/>
      <c r="G203" s="20"/>
      <c r="H203" s="20"/>
      <c r="I203" s="20"/>
      <c r="J203" s="20"/>
    </row>
    <row r="204" spans="1:10" x14ac:dyDescent="0.25">
      <c r="A204" s="20"/>
      <c r="B204" s="20"/>
      <c r="C204" s="20"/>
      <c r="D204" s="20"/>
      <c r="E204" s="21"/>
      <c r="F204" s="20"/>
      <c r="G204" s="20"/>
      <c r="H204" s="20"/>
      <c r="I204" s="20"/>
      <c r="J204" s="20"/>
    </row>
    <row r="205" spans="1:10" x14ac:dyDescent="0.25">
      <c r="A205" s="20"/>
      <c r="B205" s="20"/>
      <c r="C205" s="20"/>
      <c r="D205" s="20"/>
      <c r="E205" s="21"/>
      <c r="F205" s="20"/>
      <c r="G205" s="20"/>
      <c r="H205" s="20"/>
      <c r="I205" s="20"/>
      <c r="J205" s="20"/>
    </row>
    <row r="206" spans="1:10" x14ac:dyDescent="0.25">
      <c r="A206" s="20"/>
      <c r="B206" s="20"/>
      <c r="C206" s="20"/>
      <c r="D206" s="20"/>
      <c r="E206" s="21"/>
      <c r="F206" s="20"/>
      <c r="G206" s="20"/>
      <c r="H206" s="20"/>
      <c r="I206" s="20"/>
      <c r="J206" s="20"/>
    </row>
    <row r="207" spans="1:10" x14ac:dyDescent="0.25">
      <c r="A207" s="20"/>
      <c r="B207" s="20"/>
      <c r="C207" s="20"/>
      <c r="D207" s="20"/>
      <c r="E207" s="21"/>
      <c r="F207" s="20"/>
      <c r="G207" s="20"/>
      <c r="H207" s="20"/>
      <c r="I207" s="20"/>
      <c r="J207" s="20"/>
    </row>
    <row r="208" spans="1:10" x14ac:dyDescent="0.25">
      <c r="A208" s="20"/>
      <c r="B208" s="20"/>
      <c r="C208" s="20"/>
      <c r="D208" s="20"/>
      <c r="E208" s="21"/>
      <c r="F208" s="20"/>
      <c r="G208" s="20"/>
      <c r="H208" s="20"/>
      <c r="I208" s="20"/>
      <c r="J208" s="20"/>
    </row>
    <row r="209" spans="1:10" x14ac:dyDescent="0.25">
      <c r="A209" s="20"/>
      <c r="B209" s="20"/>
      <c r="C209" s="20"/>
      <c r="D209" s="20"/>
      <c r="E209" s="21"/>
      <c r="F209" s="20"/>
      <c r="G209" s="20"/>
      <c r="H209" s="20"/>
      <c r="I209" s="20"/>
      <c r="J209" s="20"/>
    </row>
    <row r="210" spans="1:10" x14ac:dyDescent="0.25">
      <c r="A210" s="20"/>
      <c r="B210" s="20"/>
      <c r="C210" s="20"/>
      <c r="D210" s="20"/>
      <c r="E210" s="21"/>
      <c r="F210" s="20"/>
      <c r="G210" s="20"/>
      <c r="H210" s="20"/>
      <c r="I210" s="20"/>
      <c r="J210" s="20"/>
    </row>
    <row r="211" spans="1:10" x14ac:dyDescent="0.25">
      <c r="A211" s="20"/>
      <c r="G211" s="20"/>
      <c r="H211" s="20"/>
      <c r="I211" s="20"/>
      <c r="J211" s="20"/>
    </row>
  </sheetData>
  <mergeCells count="156">
    <mergeCell ref="A1:J1"/>
    <mergeCell ref="A2:J2"/>
    <mergeCell ref="A3:J3"/>
    <mergeCell ref="A10:J10"/>
    <mergeCell ref="B11:D11"/>
    <mergeCell ref="H11:J11"/>
    <mergeCell ref="B13:D13"/>
    <mergeCell ref="H13:J13"/>
    <mergeCell ref="B14:D14"/>
    <mergeCell ref="H14:J14"/>
    <mergeCell ref="B12:D12"/>
    <mergeCell ref="H12:J12"/>
    <mergeCell ref="A4:C4"/>
    <mergeCell ref="D5:F5"/>
    <mergeCell ref="D6:F6"/>
    <mergeCell ref="D7:F7"/>
    <mergeCell ref="D8:F8"/>
    <mergeCell ref="B15:D15"/>
    <mergeCell ref="H15:J15"/>
    <mergeCell ref="B29:D29"/>
    <mergeCell ref="H29:J29"/>
    <mergeCell ref="B30:D30"/>
    <mergeCell ref="H30:J30"/>
    <mergeCell ref="B31:D31"/>
    <mergeCell ref="H31:J31"/>
    <mergeCell ref="H26:J26"/>
    <mergeCell ref="H27:J27"/>
    <mergeCell ref="A27:D27"/>
    <mergeCell ref="E27:G27"/>
    <mergeCell ref="A28:J28"/>
    <mergeCell ref="B22:D22"/>
    <mergeCell ref="H22:J22"/>
    <mergeCell ref="B23:D23"/>
    <mergeCell ref="H23:J23"/>
    <mergeCell ref="B24:D24"/>
    <mergeCell ref="H24:J24"/>
    <mergeCell ref="H17:J17"/>
    <mergeCell ref="B20:D20"/>
    <mergeCell ref="H20:J20"/>
    <mergeCell ref="B21:D21"/>
    <mergeCell ref="H21:J21"/>
    <mergeCell ref="B37:D37"/>
    <mergeCell ref="H37:J37"/>
    <mergeCell ref="B38:D38"/>
    <mergeCell ref="H38:J38"/>
    <mergeCell ref="A36:J36"/>
    <mergeCell ref="H35:J35"/>
    <mergeCell ref="A35:D35"/>
    <mergeCell ref="E35:G35"/>
    <mergeCell ref="B32:D32"/>
    <mergeCell ref="H32:J32"/>
    <mergeCell ref="B33:D33"/>
    <mergeCell ref="H33:J33"/>
    <mergeCell ref="H34:J34"/>
    <mergeCell ref="A34:D34"/>
    <mergeCell ref="C47:E47"/>
    <mergeCell ref="H42:J42"/>
    <mergeCell ref="H43:J43"/>
    <mergeCell ref="B44:D44"/>
    <mergeCell ref="H44:J44"/>
    <mergeCell ref="A42:D42"/>
    <mergeCell ref="A43:D43"/>
    <mergeCell ref="E43:G43"/>
    <mergeCell ref="B39:D39"/>
    <mergeCell ref="H39:J39"/>
    <mergeCell ref="B40:D40"/>
    <mergeCell ref="H40:J40"/>
    <mergeCell ref="B41:D41"/>
    <mergeCell ref="H41:J41"/>
    <mergeCell ref="H54:J54"/>
    <mergeCell ref="H55:J55"/>
    <mergeCell ref="A19:J19"/>
    <mergeCell ref="A17:D17"/>
    <mergeCell ref="A18:D18"/>
    <mergeCell ref="E18:G18"/>
    <mergeCell ref="H18:J18"/>
    <mergeCell ref="A26:D26"/>
    <mergeCell ref="H51:J51"/>
    <mergeCell ref="H52:J52"/>
    <mergeCell ref="H53:J53"/>
    <mergeCell ref="C51:E51"/>
    <mergeCell ref="C53:E53"/>
    <mergeCell ref="H48:J48"/>
    <mergeCell ref="H49:J49"/>
    <mergeCell ref="H50:J50"/>
    <mergeCell ref="C48:E48"/>
    <mergeCell ref="C49:E49"/>
    <mergeCell ref="C50:E50"/>
    <mergeCell ref="H45:J45"/>
    <mergeCell ref="H46:J46"/>
    <mergeCell ref="H47:J47"/>
    <mergeCell ref="B45:F45"/>
    <mergeCell ref="C46:E46"/>
    <mergeCell ref="C63:E63"/>
    <mergeCell ref="C64:E64"/>
    <mergeCell ref="C65:E65"/>
    <mergeCell ref="C52:E52"/>
    <mergeCell ref="C57:E57"/>
    <mergeCell ref="C58:E58"/>
    <mergeCell ref="C60:E60"/>
    <mergeCell ref="C54:E54"/>
    <mergeCell ref="C55:E55"/>
    <mergeCell ref="C56:E56"/>
    <mergeCell ref="C59:E59"/>
    <mergeCell ref="C61:E61"/>
    <mergeCell ref="C62:E62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A88:B88"/>
    <mergeCell ref="A89:B89"/>
    <mergeCell ref="A90:B90"/>
    <mergeCell ref="A91:B91"/>
    <mergeCell ref="A92:B92"/>
    <mergeCell ref="D94:E94"/>
    <mergeCell ref="F94:G94"/>
    <mergeCell ref="B76:D76"/>
    <mergeCell ref="B77:D77"/>
    <mergeCell ref="B78:D78"/>
    <mergeCell ref="B79:D79"/>
    <mergeCell ref="B81:D81"/>
    <mergeCell ref="E81:G81"/>
    <mergeCell ref="B82:D82"/>
    <mergeCell ref="E82:G82"/>
    <mergeCell ref="B83:D83"/>
    <mergeCell ref="E83:G83"/>
    <mergeCell ref="B16:D16"/>
    <mergeCell ref="B25:D25"/>
    <mergeCell ref="A113:B113"/>
    <mergeCell ref="B85:D85"/>
    <mergeCell ref="A104:B104"/>
    <mergeCell ref="A105:B105"/>
    <mergeCell ref="A106:B106"/>
    <mergeCell ref="D108:E108"/>
    <mergeCell ref="F108:G108"/>
    <mergeCell ref="A109:B109"/>
    <mergeCell ref="A110:B110"/>
    <mergeCell ref="A111:B111"/>
    <mergeCell ref="A112:B112"/>
    <mergeCell ref="A95:B95"/>
    <mergeCell ref="A96:B96"/>
    <mergeCell ref="A97:B97"/>
    <mergeCell ref="A98:B98"/>
    <mergeCell ref="A99:B99"/>
    <mergeCell ref="D101:E101"/>
    <mergeCell ref="F101:G101"/>
    <mergeCell ref="A102:B102"/>
    <mergeCell ref="A103:B103"/>
    <mergeCell ref="D87:E87"/>
    <mergeCell ref="F87:G8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KNU</vt:lpstr>
      <vt:lpstr>Formasi 2020</vt:lpstr>
      <vt:lpstr>PETA</vt:lpstr>
      <vt:lpstr>FORMASI</vt:lpstr>
      <vt:lpstr>Jalur I</vt:lpstr>
      <vt:lpstr>Jalur II</vt:lpstr>
      <vt:lpstr>Jalur III</vt:lpstr>
      <vt:lpstr>KEBUN PULAU MARIA</vt:lpstr>
      <vt:lpstr>KEBUN AEK TARUM</vt:lpstr>
      <vt:lpstr>Sheet3 (2)</vt:lpstr>
      <vt:lpstr>Sheet3</vt:lpstr>
      <vt:lpstr>KNU!Print_Area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</dc:creator>
  <cp:lastModifiedBy>mas.huda</cp:lastModifiedBy>
  <cp:lastPrinted>2019-10-18T09:11:30Z</cp:lastPrinted>
  <dcterms:created xsi:type="dcterms:W3CDTF">2018-08-09T01:32:02Z</dcterms:created>
  <dcterms:modified xsi:type="dcterms:W3CDTF">2019-12-09T17:26:10Z</dcterms:modified>
</cp:coreProperties>
</file>