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application" sheetId="1" state="visible" r:id="rId2"/>
    <sheet name="blocking" sheetId="2" state="visible" r:id="rId3"/>
    <sheet name="non-blocking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<sst xmlns="http://schemas.openxmlformats.org/spreadsheetml/2006/main" count="556" uniqueCount="340">
  <si>
    <t xml:space="preserve">table 1</t>
  </si>
  <si>
    <t xml:space="preserve">app.</t>
  </si>
  <si>
    <t xml:space="preserve">Stars</t>
  </si>
  <si>
    <t xml:space="preserve">Commits</t>
  </si>
  <si>
    <t xml:space="preserve">Contributors</t>
  </si>
  <si>
    <t xml:space="preserve">LOC</t>
  </si>
  <si>
    <t xml:space="preserve">concurrency bugs</t>
  </si>
  <si>
    <t xml:space="preserve">popular rank(stars)</t>
  </si>
  <si>
    <t xml:space="preserve">Start</t>
  </si>
  <si>
    <t xml:space="preserve">Date</t>
  </si>
  <si>
    <t xml:space="preserve">Description</t>
  </si>
  <si>
    <t xml:space="preserve"># deadlock</t>
  </si>
  <si>
    <t xml:space="preserve">#non-deadlock</t>
  </si>
  <si>
    <t xml:space="preserve">docker</t>
  </si>
  <si>
    <t xml:space="preserve">a collaborative project for the container ecosystem to assemble container-based systems</t>
  </si>
  <si>
    <t xml:space="preserve">Kubernetes</t>
  </si>
  <si>
    <t xml:space="preserve">an open source system for managing containerized applications across multiple hosts; providing basic mechanisms for deployment, maintenance, and scaling of applications</t>
  </si>
  <si>
    <t xml:space="preserve">etcd</t>
  </si>
  <si>
    <t xml:space="preserve">a distributed reliable key-value store</t>
  </si>
  <si>
    <t xml:space="preserve">cockroachdb</t>
  </si>
  <si>
    <t xml:space="preserve">a cloud-native SQL database</t>
  </si>
  <si>
    <t xml:space="preserve">grpc</t>
  </si>
  <si>
    <t xml:space="preserve">A high performance, open source, general RPC framework that puts mobile and HTTP/2 first.</t>
  </si>
  <si>
    <t xml:space="preserve">boltdb</t>
  </si>
  <si>
    <t xml:space="preserve">The goal of the project is to provide a simple, fast, and reliable database for projects that don't require a full database server such as Postgres or MySQL.</t>
  </si>
  <si>
    <t xml:space="preserve">Total:</t>
  </si>
  <si>
    <t xml:space="preserve">share1</t>
  </si>
  <si>
    <t xml:space="preserve">share2</t>
  </si>
  <si>
    <t xml:space="preserve">message</t>
  </si>
  <si>
    <t xml:space="preserve">message2</t>
  </si>
  <si>
    <t xml:space="preserve">kubernetes</t>
  </si>
  <si>
    <t xml:space="preserve">grpc-go</t>
  </si>
  <si>
    <t xml:space="preserve">commit hash</t>
  </si>
  <si>
    <t xml:space="preserve">BugID</t>
  </si>
  <si>
    <t xml:space="preserve">Reproduced?</t>
  </si>
  <si>
    <t xml:space="preserve">application</t>
  </si>
  <si>
    <t xml:space="preserve">leak</t>
  </si>
  <si>
    <t xml:space="preserve">circular</t>
  </si>
  <si>
    <t xml:space="preserve">singular</t>
  </si>
  <si>
    <t xml:space="preserve">tranditional</t>
  </si>
  <si>
    <t xml:space="preserve">non-trandition</t>
  </si>
  <si>
    <t xml:space="preserve">lock related</t>
  </si>
  <si>
    <t xml:space="preserve">wait related</t>
  </si>
  <si>
    <t xml:space="preserve">WaitGroup</t>
  </si>
  <si>
    <t xml:space="preserve">rwlock</t>
  </si>
  <si>
    <t xml:space="preserve">channel related</t>
  </si>
  <si>
    <t xml:space="preserve">mixing lock/wait &amp; channel</t>
  </si>
  <si>
    <t xml:space="preserve">messaging lib</t>
  </si>
  <si>
    <t xml:space="preserve">shared</t>
  </si>
  <si>
    <t xml:space="preserve">Syn Add</t>
  </si>
  <si>
    <t xml:space="preserve">Syn Move</t>
  </si>
  <si>
    <t xml:space="preserve">Syn Change</t>
  </si>
  <si>
    <t xml:space="preserve">Syn Remove</t>
  </si>
  <si>
    <t xml:space="preserve">Misc</t>
  </si>
  <si>
    <t xml:space="preserve">double lock</t>
  </si>
  <si>
    <t xml:space="preserve">lock ordering conflicting</t>
  </si>
  <si>
    <t xml:space="preserve">mis-unlock</t>
  </si>
  <si>
    <t xml:space="preserve">channel in critical section</t>
  </si>
  <si>
    <t xml:space="preserve">channel not in cs</t>
  </si>
  <si>
    <t xml:space="preserve">channel wait for each other</t>
  </si>
  <si>
    <t xml:space="preserve">starving channel</t>
  </si>
  <si>
    <t xml:space="preserve">lock</t>
  </si>
  <si>
    <t xml:space="preserve">channel</t>
  </si>
  <si>
    <t xml:space="preserve">waitgroup</t>
  </si>
  <si>
    <t xml:space="preserve">wait</t>
  </si>
  <si>
    <t xml:space="preserve">lock-patch</t>
  </si>
  <si>
    <t xml:space="preserve">channel-patch</t>
  </si>
  <si>
    <t xml:space="preserve">atomic-patch</t>
  </si>
  <si>
    <t xml:space="preserve">waitgroup-patch</t>
  </si>
  <si>
    <t xml:space="preserve">wait-patch</t>
  </si>
  <si>
    <t xml:space="preserve">select-patch</t>
  </si>
  <si>
    <t xml:space="preserve">once-patch</t>
  </si>
  <si>
    <t xml:space="preserve">go-patch</t>
  </si>
  <si>
    <t xml:space="preserve">patch size</t>
  </si>
  <si>
    <t xml:space="preserve">Docker</t>
  </si>
  <si>
    <t xml:space="preserve">moby#21233</t>
  </si>
  <si>
    <t xml:space="preserve">moby#28462</t>
  </si>
  <si>
    <t xml:space="preserve">moby#17176</t>
  </si>
  <si>
    <t xml:space="preserve">moby#4951</t>
  </si>
  <si>
    <t xml:space="preserve">moby#8909</t>
  </si>
  <si>
    <t xml:space="preserve">moby#33293</t>
  </si>
  <si>
    <t xml:space="preserve">moby#25642</t>
  </si>
  <si>
    <t xml:space="preserve">moby#7559</t>
  </si>
  <si>
    <t xml:space="preserve">moby#31273</t>
  </si>
  <si>
    <t xml:space="preserve">moby#22732</t>
  </si>
  <si>
    <t xml:space="preserve">moby#30408</t>
  </si>
  <si>
    <t xml:space="preserve">moby#25384</t>
  </si>
  <si>
    <t xml:space="preserve">moby#27782</t>
  </si>
  <si>
    <t xml:space="preserve">moby#36114</t>
  </si>
  <si>
    <t xml:space="preserve">moby#256</t>
  </si>
  <si>
    <t xml:space="preserve">moby#29733</t>
  </si>
  <si>
    <t xml:space="preserve">moby#33781</t>
  </si>
  <si>
    <t xml:space="preserve">moby#15965</t>
  </si>
  <si>
    <t xml:space="preserve">moby#4395</t>
  </si>
  <si>
    <t xml:space="preserve">kubernentes#45192</t>
  </si>
  <si>
    <t xml:space="preserve">kubernetes#16223</t>
  </si>
  <si>
    <t xml:space="preserve">kubernetes#62464</t>
  </si>
  <si>
    <t xml:space="preserve">kubernetes#16851</t>
  </si>
  <si>
    <t xml:space="preserve">kubernetes#6632</t>
  </si>
  <si>
    <t xml:space="preserve">kubernetes#21112</t>
  </si>
  <si>
    <t xml:space="preserve">kubernetes#1321</t>
  </si>
  <si>
    <t xml:space="preserve">kubernetes#10182</t>
  </si>
  <si>
    <t xml:space="preserve">kubernetes#58107</t>
  </si>
  <si>
    <t xml:space="preserve">kubernetes#11298</t>
  </si>
  <si>
    <t xml:space="preserve">kubernetes#20697</t>
  </si>
  <si>
    <t xml:space="preserve">kubernetes#13135</t>
  </si>
  <si>
    <t xml:space="preserve">kubernetes#30872</t>
  </si>
  <si>
    <t xml:space="preserve">kubernetes#35672</t>
  </si>
  <si>
    <t xml:space="preserve">kubernetes#25331</t>
  </si>
  <si>
    <t xml:space="preserve">kubernetes#5316</t>
  </si>
  <si>
    <t xml:space="preserve">etcd#7891</t>
  </si>
  <si>
    <t xml:space="preserve">etcd#6937</t>
  </si>
  <si>
    <t xml:space="preserve">etcd#6873</t>
  </si>
  <si>
    <t xml:space="preserve">None</t>
  </si>
  <si>
    <t xml:space="preserve">etcd#4679</t>
  </si>
  <si>
    <t xml:space="preserve">etcd#7471</t>
  </si>
  <si>
    <t xml:space="preserve">etcd#4474</t>
  </si>
  <si>
    <t xml:space="preserve">etcd#5509</t>
  </si>
  <si>
    <t xml:space="preserve">etcd#6855</t>
  </si>
  <si>
    <t xml:space="preserve">etcd#7283</t>
  </si>
  <si>
    <t xml:space="preserve">etcd#6278</t>
  </si>
  <si>
    <t xml:space="preserve">etcd#5199</t>
  </si>
  <si>
    <t xml:space="preserve">etcd#5349</t>
  </si>
  <si>
    <t xml:space="preserve">etcd#9074</t>
  </si>
  <si>
    <t xml:space="preserve">etcd#4033</t>
  </si>
  <si>
    <t xml:space="preserve">etcd#5459</t>
  </si>
  <si>
    <t xml:space="preserve">etcd#6708</t>
  </si>
  <si>
    <t xml:space="preserve">cockroachdb#6181</t>
  </si>
  <si>
    <t xml:space="preserve">Cockroachdb</t>
  </si>
  <si>
    <t xml:space="preserve">cockroachdb#16141</t>
  </si>
  <si>
    <t xml:space="preserve">cockroachdb#584</t>
  </si>
  <si>
    <t xml:space="preserve">cockroachdb#9935</t>
  </si>
  <si>
    <t xml:space="preserve">cockroachdb#2448</t>
  </si>
  <si>
    <t xml:space="preserve">cockroachdb#3710</t>
  </si>
  <si>
    <t xml:space="preserve">cockroachdb#7504</t>
  </si>
  <si>
    <t xml:space="preserve">cockroachdb#10214</t>
  </si>
  <si>
    <t xml:space="preserve">cockroachdb#18101</t>
  </si>
  <si>
    <t xml:space="preserve">cockroachdb#13755</t>
  </si>
  <si>
    <t xml:space="preserve">cockroachdb#13197</t>
  </si>
  <si>
    <t xml:space="preserve">cockroachdb#10790</t>
  </si>
  <si>
    <t xml:space="preserve">grpc#1505</t>
  </si>
  <si>
    <t xml:space="preserve">grpc#793</t>
  </si>
  <si>
    <t xml:space="preserve">grpc#1353</t>
  </si>
  <si>
    <t xml:space="preserve">grpc#1459</t>
  </si>
  <si>
    <t xml:space="preserve">grpc#1850</t>
  </si>
  <si>
    <t xml:space="preserve">grpc#639</t>
  </si>
  <si>
    <t xml:space="preserve">grpc#1293</t>
  </si>
  <si>
    <t xml:space="preserve">grpc#490</t>
  </si>
  <si>
    <t xml:space="preserve">grpc#862</t>
  </si>
  <si>
    <t xml:space="preserve">grpc#1424</t>
  </si>
  <si>
    <t xml:space="preserve">boltdb#392</t>
  </si>
  <si>
    <t xml:space="preserve">boltdb#194</t>
  </si>
  <si>
    <t xml:space="preserve">boltdb#240</t>
  </si>
  <si>
    <t xml:space="preserve">sum:</t>
  </si>
  <si>
    <t xml:space="preserve">non-traditional</t>
  </si>
  <si>
    <t xml:space="preserve">traditional bug</t>
  </si>
  <si>
    <t xml:space="preserve">misusing waitgroup</t>
  </si>
  <si>
    <t xml:space="preserve">anonymous funcion</t>
  </si>
  <si>
    <t xml:space="preserve">race@lib</t>
  </si>
  <si>
    <t xml:space="preserve">misusing channel</t>
  </si>
  <si>
    <t xml:space="preserve">misusing messaging lib</t>
  </si>
  <si>
    <t xml:space="preserve">caused by unique features in go</t>
  </si>
  <si>
    <t xml:space="preserve">Add-t</t>
  </si>
  <si>
    <t xml:space="preserve">Move-t</t>
  </si>
  <si>
    <t xml:space="preserve">eliminate or bypass Insruction</t>
  </si>
  <si>
    <t xml:space="preserve">data private</t>
  </si>
  <si>
    <t xml:space="preserve">Misc.</t>
  </si>
  <si>
    <t xml:space="preserve">enforce mutual exclusive</t>
  </si>
  <si>
    <t xml:space="preserve">enforce-order</t>
  </si>
  <si>
    <t xml:space="preserve">primitive-adjust</t>
  </si>
  <si>
    <t xml:space="preserve">skip RW operations</t>
  </si>
  <si>
    <t xml:space="preserve">copy shared object</t>
  </si>
  <si>
    <t xml:space="preserve">break select</t>
  </si>
  <si>
    <t xml:space="preserve">eliminate shared variable</t>
  </si>
  <si>
    <t xml:space="preserve">Others</t>
  </si>
  <si>
    <t xml:space="preserve">select</t>
  </si>
  <si>
    <t xml:space="preserve">once</t>
  </si>
  <si>
    <t xml:space="preserve">atomic</t>
  </si>
  <si>
    <t xml:space="preserve">cond-patch</t>
  </si>
  <si>
    <t xml:space="preserve">none</t>
  </si>
  <si>
    <t xml:space="preserve">more than one</t>
  </si>
  <si>
    <t xml:space="preserve">patch-size</t>
  </si>
  <si>
    <t xml:space="preserve">4d200cd6938c1416e34bf43576b0d528b73e8ba3</t>
  </si>
  <si>
    <t xml:space="preserve">Moby#21311</t>
  </si>
  <si>
    <t xml:space="preserve">52c0f36f7b7aa794932fa41dfe50dc85f78e6146</t>
  </si>
  <si>
    <t xml:space="preserve">4e262f63876018ca78d54a98eee3f533352b0ac9</t>
  </si>
  <si>
    <t xml:space="preserve">Moby#28682</t>
  </si>
  <si>
    <t xml:space="preserve">f9705477d023c63fb316a30204761aa1e3cb3e6d</t>
  </si>
  <si>
    <t xml:space="preserve">Moby#6092</t>
  </si>
  <si>
    <t xml:space="preserve">c1ad02ccc8791b3c517aa37223d27792863cbf17</t>
  </si>
  <si>
    <t xml:space="preserve">Moby#22985</t>
  </si>
  <si>
    <t xml:space="preserve">b38cee9f9c79d1f12001348303b78462d99664ed</t>
  </si>
  <si>
    <t xml:space="preserve">Moby#21692</t>
  </si>
  <si>
    <t xml:space="preserve">1670914b8a56ab8e6ead38739fddb416b61e444f</t>
  </si>
  <si>
    <t xml:space="preserve">Moby#22940</t>
  </si>
  <si>
    <t xml:space="preserve">825e3a66a419038600024be7dfc5ca24426444f0</t>
  </si>
  <si>
    <t xml:space="preserve">Moby#27037</t>
  </si>
  <si>
    <t xml:space="preserve">6ef8057700b63e2c5fd5cec206915ef1f2088578</t>
  </si>
  <si>
    <t xml:space="preserve">Moby#10200</t>
  </si>
  <si>
    <t xml:space="preserve">8f6a14452dfd88aedc8ac9577a98c38a555baadc</t>
  </si>
  <si>
    <t xml:space="preserve">Moby#11944</t>
  </si>
  <si>
    <t xml:space="preserve">46b1194d996f6535e657bcb88428303305d3fe68</t>
  </si>
  <si>
    <t xml:space="preserve">Moby#9543</t>
  </si>
  <si>
    <t xml:space="preserve">378f0657f963fa6c854643571e4fe83628466c01</t>
  </si>
  <si>
    <t xml:space="preserve">Moby#24007</t>
  </si>
  <si>
    <t xml:space="preserve">2704fd9156bfb0fb8dc16c42902bb18ea5aa94a9</t>
  </si>
  <si>
    <t xml:space="preserve">Moby#18412</t>
  </si>
  <si>
    <t xml:space="preserve">985175fd8f8f662d5067bd62a89330e9a437375c</t>
  </si>
  <si>
    <t xml:space="preserve">Moby#18196</t>
  </si>
  <si>
    <t xml:space="preserve">ce9e9ff4a101eec5632704003fae772e8762eb15</t>
  </si>
  <si>
    <t xml:space="preserve">Moby#6118</t>
  </si>
  <si>
    <t xml:space="preserve">d32f184696519f909d1db56a060b39f0a08b41c5</t>
  </si>
  <si>
    <t xml:space="preserve">abfdaca3f86d7951693697fbd849078d6b406478</t>
  </si>
  <si>
    <t xml:space="preserve">Moby#2848</t>
  </si>
  <si>
    <t xml:space="preserve">2d21996eec8d3e6100f19fa0d0fa7adad25285ca</t>
  </si>
  <si>
    <t xml:space="preserve">Moby#16309</t>
  </si>
  <si>
    <t xml:space="preserve">dc56a76bc9f16b2d57b9d64822e305c1e787fcf0</t>
  </si>
  <si>
    <t xml:space="preserve">Moby#21022</t>
  </si>
  <si>
    <t xml:space="preserve">e5e62b96ce0d4eb3934a386b07203830f55e07ce</t>
  </si>
  <si>
    <t xml:space="preserve">Moby#19407</t>
  </si>
  <si>
    <t xml:space="preserve">27b060492c483d61b76f18a529c94a71fdfc5312</t>
  </si>
  <si>
    <t xml:space="preserve">Moby#19519</t>
  </si>
  <si>
    <t xml:space="preserve">ab533f06510a14a023c056604f9520741073acd3</t>
  </si>
  <si>
    <t xml:space="preserve">Moby#22969</t>
  </si>
  <si>
    <t xml:space="preserve">b32478488ce6d373e44bb8a6c9cb986c773ad48e</t>
  </si>
  <si>
    <t xml:space="preserve">Moby#23317</t>
  </si>
  <si>
    <t xml:space="preserve">842f15c3c62a510f3b1718bf1f086b8951533999</t>
  </si>
  <si>
    <t xml:space="preserve">kubernetes#29743</t>
  </si>
  <si>
    <t xml:space="preserve">345f875c51c0acd909f206b855d158b8e3adbbb3</t>
  </si>
  <si>
    <t xml:space="preserve">kbernetes#49404</t>
  </si>
  <si>
    <t xml:space="preserve">2e02967acae23126402560a246bafc16d364a52d</t>
  </si>
  <si>
    <t xml:space="preserve">kubernetes#796</t>
  </si>
  <si>
    <t xml:space="preserve">de1f246e891fd6794185373f3d3722f80e1048d5</t>
  </si>
  <si>
    <t xml:space="preserve">kubernetes#9926</t>
  </si>
  <si>
    <t xml:space="preserve">1f78b0fc6fe497dc2bcee755cc28369756ac41d0</t>
  </si>
  <si>
    <t xml:space="preserve">kubernetes#587</t>
  </si>
  <si>
    <t xml:space="preserve">62055090b491e971bf24b69ef54a83ca0f93b8fd</t>
  </si>
  <si>
    <t xml:space="preserve">kubernetes#309</t>
  </si>
  <si>
    <t xml:space="preserve">647b826d697abdc50aa4808fa21604c9f6fe80a4</t>
  </si>
  <si>
    <t xml:space="preserve">kubernetes#36377</t>
  </si>
  <si>
    <t xml:space="preserve">06082b1bdf4c9ff93e5acf33da49f0b091a47d3e</t>
  </si>
  <si>
    <t xml:space="preserve">kubernetes#28153</t>
  </si>
  <si>
    <t xml:space="preserve">79d3d795b512de861c01847fe75c4fc43d2d4f2d</t>
  </si>
  <si>
    <t xml:space="preserve">kubernetes#47157</t>
  </si>
  <si>
    <t xml:space="preserve">e3311aa93ac6c3ad89d648129fc351aa5eae1e5a</t>
  </si>
  <si>
    <t xml:space="preserve">kubernetes#18921</t>
  </si>
  <si>
    <t xml:space="preserve">d15de72a92c8841d069b1265e433eb52edc29822</t>
  </si>
  <si>
    <t xml:space="preserve">aa808a650585daf17dcbcd13d4d68e7398d4dfd9</t>
  </si>
  <si>
    <t xml:space="preserve">0bbb49d2d52675dec586e17763f959634736ac8c</t>
  </si>
  <si>
    <t xml:space="preserve">kubernetes#38857</t>
  </si>
  <si>
    <t xml:space="preserve">2fd87597a43629ba6aa5d2406dc1737f83e5f6b1</t>
  </si>
  <si>
    <t xml:space="preserve">kubernetes#6924</t>
  </si>
  <si>
    <t xml:space="preserve">3c345abafd024853d8ff0fb332db6076cfc610c5</t>
  </si>
  <si>
    <t xml:space="preserve">kubernetes#26407</t>
  </si>
  <si>
    <t xml:space="preserve">6a624a2b4feebe51cf2acd165e860604fe7f1aba</t>
  </si>
  <si>
    <t xml:space="preserve">kubernetes#1134</t>
  </si>
  <si>
    <t xml:space="preserve">6d8f2dddec9b2693fce1488c61fd60e3b2212ded</t>
  </si>
  <si>
    <t xml:space="preserve">kubernetes#49985</t>
  </si>
  <si>
    <t xml:space="preserve">d7a027e476130efded2005f0b381cd5b283d2978</t>
  </si>
  <si>
    <t xml:space="preserve">etcd#3972</t>
  </si>
  <si>
    <t xml:space="preserve">b982c80c14d2809534759404703b398fdfdf5d55</t>
  </si>
  <si>
    <t xml:space="preserve">etcd#6324</t>
  </si>
  <si>
    <t xml:space="preserve">2e59635bea6a105581087bb93f68186f35cb0263</t>
  </si>
  <si>
    <t xml:space="preserve">5d033c22afdf947649b680ed7ad3c1527432ca9e</t>
  </si>
  <si>
    <t xml:space="preserve">etcd#3593</t>
  </si>
  <si>
    <t xml:space="preserve">c678dcbd91721b17d52ef39afb3104444f14deac</t>
  </si>
  <si>
    <t xml:space="preserve">etcd#8183</t>
  </si>
  <si>
    <t xml:space="preserve">91dc6b29a6e000375ba47181db1bfcf8ba92daad</t>
  </si>
  <si>
    <t xml:space="preserve">etcd#4876</t>
  </si>
  <si>
    <t xml:space="preserve">2c83362e63e6b796ea988442483673056c567455</t>
  </si>
  <si>
    <t xml:space="preserve">e129223dbebaa5a13b9564dea27fdcd5bbebb317</t>
  </si>
  <si>
    <t xml:space="preserve">5ee85bea7ca62fe4bf4ab5866ff9862abb42a6bc</t>
  </si>
  <si>
    <t xml:space="preserve">0b77b42cad99623940c93c5d3b80503de665c198</t>
  </si>
  <si>
    <t xml:space="preserve">3ce31acda410db937408ac1c1011fe7b0babd8a7</t>
  </si>
  <si>
    <t xml:space="preserve">etcd#7816</t>
  </si>
  <si>
    <t xml:space="preserve">3edd36315d1f57c76deed13b5aacfa6403ff4dc0</t>
  </si>
  <si>
    <t xml:space="preserve">etcd#7664</t>
  </si>
  <si>
    <t xml:space="preserve">4bdfc0a46d28f35462a312e1b51a771764321442</t>
  </si>
  <si>
    <t xml:space="preserve">4d2d2cabb9b0dcaa16ffd17e6d53a745740f3468</t>
  </si>
  <si>
    <t xml:space="preserve">etcd#4997</t>
  </si>
  <si>
    <t xml:space="preserve">7adb765660aa7548017583bcb338c5398c7c6fca</t>
  </si>
  <si>
    <t xml:space="preserve">7f95780bfb5d72c651e870d0cc65c6f2b88700d8</t>
  </si>
  <si>
    <t xml:space="preserve">etcd#3060</t>
  </si>
  <si>
    <t xml:space="preserve">2e360787f013010f39ee0804c772d216d546772e</t>
  </si>
  <si>
    <t xml:space="preserve">cockroachdb#7057</t>
  </si>
  <si>
    <t xml:space="preserve">d5a604c99d9e9741f7f2242de204abde1b47c2d9</t>
  </si>
  <si>
    <t xml:space="preserve">cockroachdb#17112</t>
  </si>
  <si>
    <t xml:space="preserve">e7d357b97777afa2c78a0321ef57eb1deeb3fe06</t>
  </si>
  <si>
    <t xml:space="preserve">cockroachdb#6100</t>
  </si>
  <si>
    <t xml:space="preserve">ef4fa8a47a438acbd0e3c402dbfd34ebd0351a42</t>
  </si>
  <si>
    <t xml:space="preserve">cockroachdb#962</t>
  </si>
  <si>
    <t xml:space="preserve">626d5bf221530a192b74914fbc138fd5b3a8dc44</t>
  </si>
  <si>
    <t xml:space="preserve">cockroachdb#3361</t>
  </si>
  <si>
    <t xml:space="preserve">53f62683103345d0e73d968486940a8bdcc760cf</t>
  </si>
  <si>
    <t xml:space="preserve">cockroachdb#4395</t>
  </si>
  <si>
    <t xml:space="preserve">38dfe4326de2a1c4d2881f227b94923017d95ce7</t>
  </si>
  <si>
    <t xml:space="preserve">cockroachdb#674</t>
  </si>
  <si>
    <t xml:space="preserve">9ef72e06cf4faf47bc7d789a18bd6a9755968aa1</t>
  </si>
  <si>
    <t xml:space="preserve">cockroachdb#86</t>
  </si>
  <si>
    <t xml:space="preserve">0a373bf1c1761d3ed1b18a58b9007161ac1d84ab</t>
  </si>
  <si>
    <t xml:space="preserve">cockroachdb#7726</t>
  </si>
  <si>
    <t xml:space="preserve">4edda446686e8d6cd358c1db685bf27aaf680a06</t>
  </si>
  <si>
    <t xml:space="preserve">cockroachdb#19962</t>
  </si>
  <si>
    <t xml:space="preserve">10a1f2fbccf2d44a6713897e1eeaaecd3a736fad</t>
  </si>
  <si>
    <t xml:space="preserve">cockroachdb#1898</t>
  </si>
  <si>
    <t xml:space="preserve">13b7170638509279be231aa23c714c91635e9ac6</t>
  </si>
  <si>
    <t xml:space="preserve">cockroachdb#5786</t>
  </si>
  <si>
    <t xml:space="preserve">76dbbc74da7bbc04b07b5cb0c18b9b4cf8d18433</t>
  </si>
  <si>
    <t xml:space="preserve">cockroachdb#4565</t>
  </si>
  <si>
    <t xml:space="preserve">81e5855770d4f80dd9919278049aee5cb4afe47c</t>
  </si>
  <si>
    <t xml:space="preserve">cockroachdb#4273</t>
  </si>
  <si>
    <t xml:space="preserve">380e8e1dcee91861a8a96aa6a0600c1d8500c902</t>
  </si>
  <si>
    <t xml:space="preserve">cockroachdb#996</t>
  </si>
  <si>
    <t xml:space="preserve">e9631ff35d1418bd9cb18e56e3180bd195c64f89</t>
  </si>
  <si>
    <t xml:space="preserve">cockroachdb#2554</t>
  </si>
  <si>
    <t xml:space="preserve">fa1cb32dc4f81e23ab862dd5e7ac4f2920a33088</t>
  </si>
  <si>
    <t xml:space="preserve">grpc#1411</t>
  </si>
  <si>
    <t xml:space="preserve">c6b46087ab923e9f453ec433f99174cdd45b9b89</t>
  </si>
  <si>
    <t xml:space="preserve">grpc#1687</t>
  </si>
  <si>
    <t xml:space="preserve">b71aced4a2a1ee80a1cbbd26b85a57623790d7f4</t>
  </si>
  <si>
    <t xml:space="preserve">grpc#1803</t>
  </si>
  <si>
    <t xml:space="preserve">a62701e4aa1d276bec70311251d62a478404d63f</t>
  </si>
  <si>
    <t xml:space="preserve">grpc#1667</t>
  </si>
  <si>
    <t xml:space="preserve">87bcb38fba807cf2f45bc15756795923bd33b4ae</t>
  </si>
  <si>
    <t xml:space="preserve">grpc#1662</t>
  </si>
  <si>
    <t xml:space="preserve">40e7a759a035a36611d6c9a3c2acb11ce1497727</t>
  </si>
  <si>
    <t xml:space="preserve">grpc#1316</t>
  </si>
  <si>
    <t xml:space="preserve">22c3f92f5faea8db492fb0f5ae4daf0d2752b19e</t>
  </si>
  <si>
    <t xml:space="preserve">grpc#1111</t>
  </si>
  <si>
    <t xml:space="preserve">7c5299d71e2b8d403195f6071eecea690bf5622a</t>
  </si>
  <si>
    <t xml:space="preserve">grpc#1870</t>
  </si>
  <si>
    <t xml:space="preserve">46e80bf1f6c2928b216afa3eb9797348c0978ac5</t>
  </si>
  <si>
    <t xml:space="preserve">0be94ab3f591b9b6ba5b3c5702c0701e92b4bc28</t>
  </si>
  <si>
    <t xml:space="preserve">3bf110cd0cef4e896aa6331d44ca4a0c407bbaf3</t>
  </si>
  <si>
    <t xml:space="preserve">grpc#1540</t>
  </si>
  <si>
    <t xml:space="preserve">9df0e935c037988e64e30498b6ecf3c7a99411a2</t>
  </si>
  <si>
    <t xml:space="preserve">grpc#206</t>
  </si>
  <si>
    <t xml:space="preserve">c69cb102ce8f7609b57f75d0ccb10862167001e7</t>
  </si>
  <si>
    <t xml:space="preserve">boltdb#341</t>
  </si>
  <si>
    <t xml:space="preserve">7fb06feea4012543b6a1b0726a09e9a4c4a84933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</si>
</sst>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0.00%"/>
    <numFmt numFmtId="167" formatCode="@"/>
  </numFmts>
  <fonts count="1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u val="single"/>
      <sz val="11"/>
      <color rgb="FF1155CC"/>
      <name val="Arial"/>
      <family val="2"/>
      <charset val="1"/>
    </font>
    <font>
      <b val="true"/>
      <sz val="11"/>
      <name val="Arial"/>
      <family val="2"/>
      <charset val="1"/>
    </font>
    <font>
      <sz val="11"/>
      <name val="Cambria"/>
      <family val="1"/>
      <charset val="1"/>
    </font>
    <font>
      <sz val="10"/>
      <name val="Arial"/>
      <family val="2"/>
      <charset val="1"/>
    </font>
    <font>
      <sz val="11"/>
      <color rgb="FF0000FF"/>
      <name val="Cambria"/>
      <family val="1"/>
      <charset val="1"/>
    </font>
    <font>
      <sz val="11"/>
      <color rgb="FF000000"/>
      <name val="Cambria"/>
      <family val="1"/>
      <charset val="1"/>
    </font>
    <font>
      <sz val="11"/>
      <color rgb="FFFF0000"/>
      <name val="Cambria"/>
      <family val="1"/>
      <charset val="1"/>
    </font>
    <font>
      <sz val="10"/>
      <name val="Cambria"/>
      <family val="1"/>
      <charset val="1"/>
    </font>
    <font>
      <sz val="10"/>
      <color rgb="FF000000"/>
      <name val="Cambria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434343"/>
        <bgColor rgb="FF33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kubernetes/kubernetes/pull/45192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0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9" min="1" style="0" width="14.1734693877551"/>
    <col collapsed="false" hidden="false" max="10" min="10" style="0" width="21.4642857142857"/>
    <col collapsed="false" hidden="false" max="1025" min="11" style="0" width="14.1734693877551"/>
  </cols>
  <sheetData>
    <row r="1" customFormat="false" ht="15.75" hidden="false" customHeight="false" outlineLevel="0" collapsed="false">
      <c r="A1" s="1" t="s">
        <v>0</v>
      </c>
      <c r="B1" s="2"/>
      <c r="C1" s="2"/>
      <c r="D1" s="2"/>
      <c r="E1" s="2"/>
      <c r="F1" s="2"/>
      <c r="G1" s="2"/>
      <c r="H1" s="3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customFormat="false" ht="15.75" hidden="false" customHeight="false" outlineLevel="0" collapsed="false">
      <c r="A2" s="4"/>
      <c r="B2" s="4" t="s">
        <v>1</v>
      </c>
      <c r="C2" s="4" t="s">
        <v>2</v>
      </c>
      <c r="D2" s="4"/>
      <c r="E2" s="4" t="s">
        <v>3</v>
      </c>
      <c r="F2" s="4" t="s">
        <v>4</v>
      </c>
      <c r="G2" s="4" t="s">
        <v>5</v>
      </c>
      <c r="H2" s="5" t="s">
        <v>6</v>
      </c>
      <c r="I2" s="5"/>
      <c r="J2" s="4" t="s">
        <v>7</v>
      </c>
      <c r="K2" s="4" t="s">
        <v>8</v>
      </c>
      <c r="L2" s="4" t="s">
        <v>9</v>
      </c>
      <c r="M2" s="4" t="s">
        <v>10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customFormat="false" ht="15.75" hidden="false" customHeight="false" outlineLevel="0" collapsed="false">
      <c r="A3" s="4"/>
      <c r="B3" s="4"/>
      <c r="C3" s="4"/>
      <c r="D3" s="4"/>
      <c r="E3" s="4"/>
      <c r="F3" s="4"/>
      <c r="G3" s="4"/>
      <c r="H3" s="4" t="s">
        <v>11</v>
      </c>
      <c r="I3" s="4" t="s">
        <v>12</v>
      </c>
      <c r="J3" s="4"/>
      <c r="K3" s="4"/>
      <c r="L3" s="6"/>
      <c r="M3" s="4"/>
      <c r="N3" s="7"/>
      <c r="O3" s="7"/>
      <c r="P3" s="7"/>
      <c r="Q3" s="7"/>
      <c r="R3" s="7"/>
      <c r="S3" s="7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customFormat="false" ht="15.75" hidden="false" customHeight="false" outlineLevel="0" collapsed="false">
      <c r="A4" s="6" t="n">
        <v>1</v>
      </c>
      <c r="B4" s="4" t="s">
        <v>13</v>
      </c>
      <c r="C4" s="6" t="n">
        <v>48975</v>
      </c>
      <c r="D4" s="4"/>
      <c r="E4" s="6" t="n">
        <v>35149</v>
      </c>
      <c r="F4" s="6" t="n">
        <v>1767</v>
      </c>
      <c r="G4" s="6" t="n">
        <v>786174</v>
      </c>
      <c r="H4" s="6" t="n">
        <v>21</v>
      </c>
      <c r="I4" s="6" t="n">
        <v>25</v>
      </c>
      <c r="J4" s="6" t="n">
        <v>1</v>
      </c>
      <c r="K4" s="8" t="n">
        <v>41680</v>
      </c>
      <c r="L4" s="8" t="n">
        <v>43241</v>
      </c>
      <c r="M4" s="9" t="s">
        <v>14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customFormat="false" ht="15.75" hidden="false" customHeight="false" outlineLevel="0" collapsed="false">
      <c r="A5" s="6" t="n">
        <v>2</v>
      </c>
      <c r="B5" s="4" t="s">
        <v>15</v>
      </c>
      <c r="C5" s="6" t="n">
        <v>36581</v>
      </c>
      <c r="D5" s="4"/>
      <c r="E5" s="6" t="n">
        <v>65684</v>
      </c>
      <c r="F5" s="6" t="n">
        <v>1679</v>
      </c>
      <c r="G5" s="6" t="n">
        <v>2297729</v>
      </c>
      <c r="H5" s="6" t="n">
        <v>17</v>
      </c>
      <c r="I5" s="6" t="n">
        <v>17</v>
      </c>
      <c r="J5" s="6" t="n">
        <v>2</v>
      </c>
      <c r="K5" s="8" t="n">
        <v>41796</v>
      </c>
      <c r="L5" s="8" t="n">
        <v>43241</v>
      </c>
      <c r="M5" s="10" t="s">
        <v>16</v>
      </c>
      <c r="N5" s="7"/>
      <c r="O5" s="7"/>
      <c r="P5" s="7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customFormat="false" ht="15.75" hidden="false" customHeight="false" outlineLevel="0" collapsed="false">
      <c r="A6" s="6" t="n">
        <v>3</v>
      </c>
      <c r="B6" s="4" t="s">
        <v>17</v>
      </c>
      <c r="C6" s="6" t="n">
        <v>18417</v>
      </c>
      <c r="D6" s="4"/>
      <c r="E6" s="6" t="n">
        <v>14101</v>
      </c>
      <c r="F6" s="6" t="n">
        <v>436</v>
      </c>
      <c r="G6" s="6" t="n">
        <v>441999</v>
      </c>
      <c r="H6" s="6" t="n">
        <v>21</v>
      </c>
      <c r="I6" s="6" t="n">
        <v>17</v>
      </c>
      <c r="J6" s="6" t="n">
        <v>10</v>
      </c>
      <c r="K6" s="8" t="n">
        <v>41431</v>
      </c>
      <c r="L6" s="8" t="n">
        <v>43241</v>
      </c>
      <c r="M6" s="9" t="s">
        <v>18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customFormat="false" ht="15.75" hidden="false" customHeight="false" outlineLevel="0" collapsed="false">
      <c r="A7" s="6" t="n">
        <v>4</v>
      </c>
      <c r="B7" s="4" t="s">
        <v>19</v>
      </c>
      <c r="C7" s="6" t="n">
        <v>13461</v>
      </c>
      <c r="D7" s="4"/>
      <c r="E7" s="6" t="n">
        <v>29485</v>
      </c>
      <c r="F7" s="6" t="n">
        <v>197</v>
      </c>
      <c r="G7" s="6" t="n">
        <v>520967</v>
      </c>
      <c r="H7" s="6" t="n">
        <v>12</v>
      </c>
      <c r="I7" s="6" t="n">
        <v>16</v>
      </c>
      <c r="J7" s="6" t="n">
        <v>22</v>
      </c>
      <c r="K7" s="8" t="n">
        <v>41675</v>
      </c>
      <c r="L7" s="8" t="n">
        <v>43241</v>
      </c>
      <c r="M7" s="9" t="s">
        <v>20</v>
      </c>
      <c r="N7" s="7"/>
      <c r="O7" s="7"/>
      <c r="P7" s="7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customFormat="false" ht="15.75" hidden="false" customHeight="false" outlineLevel="0" collapsed="false">
      <c r="A8" s="6" t="n">
        <v>5</v>
      </c>
      <c r="B8" s="4" t="s">
        <v>21</v>
      </c>
      <c r="C8" s="6" t="n">
        <v>5594</v>
      </c>
      <c r="D8" s="4"/>
      <c r="E8" s="6" t="n">
        <v>2528</v>
      </c>
      <c r="F8" s="6" t="n">
        <v>148</v>
      </c>
      <c r="G8" s="6" t="n">
        <v>53076</v>
      </c>
      <c r="H8" s="6" t="n">
        <v>11</v>
      </c>
      <c r="I8" s="6" t="n">
        <v>12</v>
      </c>
      <c r="J8" s="6" t="n">
        <v>94</v>
      </c>
      <c r="K8" s="8" t="n">
        <v>42020</v>
      </c>
      <c r="L8" s="8" t="n">
        <v>43241</v>
      </c>
      <c r="M8" s="9" t="s">
        <v>22</v>
      </c>
      <c r="N8" s="7"/>
      <c r="O8" s="7"/>
      <c r="P8" s="7"/>
      <c r="Q8" s="7"/>
      <c r="R8" s="7"/>
      <c r="S8" s="7"/>
      <c r="T8" s="7"/>
      <c r="U8" s="4"/>
      <c r="V8" s="4"/>
      <c r="W8" s="4"/>
      <c r="X8" s="4"/>
      <c r="Y8" s="4"/>
      <c r="Z8" s="4"/>
      <c r="AA8" s="4"/>
      <c r="AB8" s="4"/>
      <c r="AC8" s="4"/>
      <c r="AD8" s="4"/>
    </row>
    <row r="9" customFormat="false" ht="15.75" hidden="false" customHeight="false" outlineLevel="0" collapsed="false">
      <c r="A9" s="6" t="n">
        <v>6</v>
      </c>
      <c r="B9" s="4" t="s">
        <v>23</v>
      </c>
      <c r="C9" s="6" t="n">
        <v>8530</v>
      </c>
      <c r="D9" s="4"/>
      <c r="E9" s="6" t="n">
        <v>816</v>
      </c>
      <c r="F9" s="6" t="n">
        <v>98</v>
      </c>
      <c r="G9" s="6" t="n">
        <v>9060</v>
      </c>
      <c r="H9" s="6" t="n">
        <v>3</v>
      </c>
      <c r="I9" s="6" t="n">
        <v>2</v>
      </c>
      <c r="J9" s="6" t="n">
        <v>54</v>
      </c>
      <c r="K9" s="8" t="n">
        <v>41628</v>
      </c>
      <c r="L9" s="8" t="n">
        <v>43241</v>
      </c>
      <c r="M9" s="9" t="s">
        <v>24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customFormat="false" ht="15.75" hidden="false" customHeight="false" outlineLevel="0" collapsed="false">
      <c r="A10" s="4" t="s">
        <v>25</v>
      </c>
      <c r="B10" s="4"/>
      <c r="C10" s="4"/>
      <c r="D10" s="4"/>
      <c r="E10" s="4"/>
      <c r="F10" s="4"/>
      <c r="G10" s="4"/>
      <c r="H10" s="6" t="n">
        <f aca="false">SUM(H4:H9)</f>
        <v>85</v>
      </c>
      <c r="I10" s="6" t="n">
        <f aca="false">SUM(I4:I9)</f>
        <v>89</v>
      </c>
      <c r="J10" s="6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customFormat="false" ht="15.75" hidden="false" customHeight="false" outlineLevel="0" collapsed="false">
      <c r="A11" s="4"/>
      <c r="B11" s="4"/>
      <c r="C11" s="4"/>
      <c r="D11" s="4"/>
      <c r="E11" s="11"/>
      <c r="F11" s="7"/>
      <c r="G11" s="7"/>
      <c r="H11" s="7"/>
      <c r="I11" s="7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customFormat="false" ht="15.75" hidden="false" customHeight="false" outlineLevel="0" collapsed="false">
      <c r="A12" s="12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customFormat="false" ht="15.75" hidden="false" customHeight="false" outlineLevel="0" collapsed="false">
      <c r="A13" s="13"/>
      <c r="B13" s="4"/>
      <c r="C13" s="4"/>
      <c r="D13" s="4"/>
      <c r="E13" s="4"/>
      <c r="F13" s="4"/>
      <c r="G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customFormat="false" ht="15.75" hidden="false" customHeight="false" outlineLevel="0" collapsed="false">
      <c r="A14" s="4"/>
      <c r="B14" s="4"/>
      <c r="C14" s="4"/>
      <c r="D14" s="4"/>
      <c r="E14" s="4"/>
      <c r="F14" s="4"/>
      <c r="G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customFormat="false" ht="15.75" hidden="false" customHeight="false" outlineLevel="0" collapsed="false">
      <c r="A15" s="4"/>
      <c r="B15" s="4"/>
      <c r="C15" s="4"/>
      <c r="D15" s="4"/>
      <c r="E15" s="4"/>
      <c r="F15" s="4"/>
      <c r="G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customFormat="false" ht="15.75" hidden="false" customHeight="false" outlineLevel="0" collapsed="false">
      <c r="A16" s="4"/>
      <c r="B16" s="4"/>
      <c r="C16" s="13"/>
      <c r="D16" s="13"/>
      <c r="E16" s="4"/>
      <c r="F16" s="4"/>
      <c r="G16" s="13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customFormat="false" ht="15.75" hidden="false" customHeight="false" outlineLevel="0" collapsed="false">
      <c r="A17" s="4"/>
      <c r="B17" s="4"/>
      <c r="C17" s="6"/>
      <c r="D17" s="6"/>
      <c r="E17" s="6"/>
      <c r="F17" s="6"/>
      <c r="G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customFormat="false" ht="15.75" hidden="false" customHeight="false" outlineLevel="0" collapsed="false">
      <c r="A18" s="4"/>
      <c r="B18" s="4"/>
      <c r="C18" s="6"/>
      <c r="D18" s="6"/>
      <c r="E18" s="6"/>
      <c r="F18" s="6"/>
      <c r="G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customFormat="false" ht="15.75" hidden="false" customHeight="false" outlineLevel="0" collapsed="false">
      <c r="A19" s="4"/>
      <c r="B19" s="4"/>
      <c r="C19" s="6"/>
      <c r="D19" s="6"/>
      <c r="E19" s="6"/>
      <c r="F19" s="6"/>
      <c r="G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customFormat="false" ht="15.75" hidden="false" customHeight="false" outlineLevel="0" collapsed="false">
      <c r="A20" s="4"/>
      <c r="B20" s="4"/>
      <c r="C20" s="6"/>
      <c r="D20" s="6"/>
      <c r="E20" s="6"/>
      <c r="F20" s="6"/>
      <c r="G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customFormat="false" ht="15.75" hidden="false" customHeight="false" outlineLevel="0" collapsed="false">
      <c r="A21" s="4"/>
      <c r="B21" s="4"/>
      <c r="C21" s="6"/>
      <c r="D21" s="6"/>
      <c r="E21" s="6"/>
      <c r="F21" s="6"/>
      <c r="G21" s="6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customFormat="false" ht="15.75" hidden="false" customHeight="false" outlineLevel="0" collapsed="false">
      <c r="A22" s="4"/>
      <c r="B22" s="4"/>
      <c r="C22" s="6"/>
      <c r="D22" s="6"/>
      <c r="E22" s="6"/>
      <c r="F22" s="6"/>
      <c r="G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customFormat="false" ht="15.75" hidden="false" customHeight="false" outlineLevel="0" collapsed="false">
      <c r="A23" s="4"/>
      <c r="B23" s="4"/>
      <c r="C23" s="6"/>
      <c r="D23" s="6"/>
      <c r="E23" s="4"/>
      <c r="F23" s="4"/>
      <c r="G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customFormat="false" ht="15.75" hidden="false" customHeight="false" outlineLevel="0" collapsed="false">
      <c r="A24" s="12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customFormat="false" ht="15.75" hidden="false" customHeight="false" outlineLevel="0" collapsed="false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customFormat="false" ht="15.75" hidden="false" customHeight="false" outlineLevel="0" collapsed="false">
      <c r="A26" s="6"/>
      <c r="B26" s="6"/>
      <c r="C26" s="6"/>
      <c r="D26" s="6"/>
      <c r="E26" s="6"/>
      <c r="F26" s="6"/>
      <c r="G26" s="6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customFormat="false" ht="15.75" hidden="false" customHeight="false" outlineLevel="0" collapsed="false">
      <c r="A27" s="6"/>
      <c r="B27" s="6"/>
      <c r="C27" s="6"/>
      <c r="D27" s="6"/>
      <c r="E27" s="6"/>
      <c r="F27" s="6"/>
      <c r="G27" s="6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customFormat="false" ht="15.75" hidden="false" customHeight="false" outlineLevel="0" collapsed="false">
      <c r="A28" s="6"/>
      <c r="B28" s="6"/>
      <c r="C28" s="6"/>
      <c r="D28" s="6"/>
      <c r="E28" s="6"/>
      <c r="F28" s="6"/>
      <c r="G28" s="6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customFormat="false" ht="15.75" hidden="false" customHeight="false" outlineLevel="0" collapsed="false">
      <c r="A29" s="6"/>
      <c r="B29" s="6"/>
      <c r="C29" s="6"/>
      <c r="D29" s="6"/>
      <c r="E29" s="6"/>
      <c r="F29" s="6"/>
      <c r="G29" s="6"/>
      <c r="H29" s="6"/>
      <c r="I29" s="4"/>
      <c r="J29" s="4"/>
      <c r="K29" s="6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customFormat="false" ht="15.75" hidden="false" customHeight="false" outlineLevel="0" collapsed="false">
      <c r="A30" s="6"/>
      <c r="B30" s="6"/>
      <c r="C30" s="6"/>
      <c r="D30" s="6"/>
      <c r="E30" s="6"/>
      <c r="F30" s="6"/>
      <c r="G30" s="6"/>
      <c r="H30" s="6"/>
      <c r="I30" s="4"/>
      <c r="J30" s="4"/>
      <c r="K30" s="6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customFormat="false" ht="15.75" hidden="false" customHeight="false" outlineLevel="0" collapsed="false">
      <c r="A31" s="6"/>
      <c r="B31" s="6"/>
      <c r="C31" s="6"/>
      <c r="D31" s="6"/>
      <c r="E31" s="6"/>
      <c r="F31" s="6"/>
      <c r="G31" s="6"/>
      <c r="H31" s="6"/>
      <c r="I31" s="4"/>
      <c r="J31" s="4"/>
      <c r="K31" s="6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customFormat="false" ht="15.75" hidden="false" customHeight="false" outlineLevel="0" collapsed="false">
      <c r="A32" s="6"/>
      <c r="B32" s="6"/>
      <c r="C32" s="6"/>
      <c r="D32" s="6"/>
      <c r="E32" s="6"/>
      <c r="F32" s="6"/>
      <c r="G32" s="6"/>
      <c r="H32" s="6"/>
      <c r="I32" s="4"/>
      <c r="J32" s="4"/>
      <c r="K32" s="6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customFormat="false" ht="15.75" hidden="false" customHeight="false" outlineLevel="0" collapsed="false">
      <c r="A33" s="6"/>
      <c r="B33" s="6"/>
      <c r="C33" s="6"/>
      <c r="D33" s="6"/>
      <c r="E33" s="6"/>
      <c r="F33" s="6"/>
      <c r="G33" s="6"/>
      <c r="H33" s="6"/>
      <c r="I33" s="4"/>
      <c r="J33" s="4"/>
      <c r="K33" s="6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customFormat="false" ht="15.75" hidden="false" customHeight="false" outlineLevel="0" collapsed="false">
      <c r="A34" s="4"/>
      <c r="B34" s="6"/>
      <c r="C34" s="6"/>
      <c r="D34" s="6"/>
      <c r="E34" s="4"/>
      <c r="F34" s="4"/>
      <c r="G34" s="4"/>
      <c r="H34" s="6"/>
      <c r="I34" s="4"/>
      <c r="J34" s="4"/>
      <c r="K34" s="6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customFormat="false" ht="15.75" hidden="false" customHeight="false" outlineLevel="0" collapsed="false">
      <c r="A35" s="4"/>
      <c r="B35" s="6"/>
      <c r="C35" s="6"/>
      <c r="D35" s="6"/>
      <c r="E35" s="4"/>
      <c r="F35" s="4"/>
      <c r="G35" s="4"/>
      <c r="H35" s="6"/>
      <c r="I35" s="4"/>
      <c r="J35" s="4"/>
      <c r="K35" s="6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customFormat="false" ht="15.75" hidden="false" customHeight="false" outlineLevel="0" collapsed="false">
      <c r="A36" s="4"/>
      <c r="B36" s="6"/>
      <c r="C36" s="6"/>
      <c r="D36" s="6"/>
      <c r="E36" s="4"/>
      <c r="F36" s="4"/>
      <c r="G36" s="4"/>
      <c r="H36" s="6"/>
      <c r="I36" s="4"/>
      <c r="J36" s="4"/>
      <c r="K36" s="6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customFormat="false" ht="15.75" hidden="false" customHeight="false" outlineLevel="0" collapsed="false">
      <c r="A37" s="4"/>
      <c r="B37" s="6"/>
      <c r="C37" s="6"/>
      <c r="D37" s="6"/>
      <c r="E37" s="4"/>
      <c r="F37" s="4"/>
      <c r="G37" s="4"/>
      <c r="H37" s="6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customFormat="false" ht="15.75" hidden="false" customHeight="false" outlineLevel="0" collapsed="false">
      <c r="A38" s="4"/>
      <c r="B38" s="6"/>
      <c r="C38" s="6"/>
      <c r="D38" s="6"/>
      <c r="E38" s="4"/>
      <c r="F38" s="4"/>
      <c r="G38" s="4"/>
      <c r="H38" s="6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customFormat="false" ht="15.75" hidden="false" customHeight="false" outlineLevel="0" collapsed="false">
      <c r="A39" s="4"/>
      <c r="B39" s="6"/>
      <c r="C39" s="6"/>
      <c r="D39" s="6"/>
      <c r="E39" s="4"/>
      <c r="F39" s="4"/>
      <c r="G39" s="4"/>
      <c r="H39" s="6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customFormat="false" ht="15.75" hidden="false" customHeight="false" outlineLevel="0" collapsed="false">
      <c r="A40" s="4"/>
      <c r="B40" s="6"/>
      <c r="C40" s="6"/>
      <c r="D40" s="6"/>
      <c r="E40" s="4"/>
      <c r="F40" s="4"/>
      <c r="G40" s="4"/>
      <c r="H40" s="6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customFormat="false" ht="15.75" hidden="false" customHeight="false" outlineLevel="0" collapsed="false">
      <c r="A41" s="4"/>
      <c r="B41" s="6"/>
      <c r="C41" s="6"/>
      <c r="D41" s="6"/>
      <c r="E41" s="4"/>
      <c r="F41" s="4"/>
      <c r="G41" s="4"/>
      <c r="H41" s="6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customFormat="false" ht="15.75" hidden="false" customHeight="false" outlineLevel="0" collapsed="false">
      <c r="A42" s="4"/>
      <c r="B42" s="4"/>
      <c r="C42" s="4"/>
      <c r="D42" s="6"/>
      <c r="E42" s="4"/>
      <c r="F42" s="4"/>
      <c r="G42" s="4"/>
      <c r="H42" s="6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customFormat="false" ht="15.75" hidden="false" customHeight="false" outlineLevel="0" collapsed="false">
      <c r="A43" s="4"/>
      <c r="B43" s="4"/>
      <c r="C43" s="4"/>
      <c r="D43" s="4"/>
      <c r="E43" s="4"/>
      <c r="F43" s="4"/>
      <c r="G43" s="4"/>
      <c r="H43" s="6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customFormat="false" ht="15.75" hidden="false" customHeight="false" outlineLevel="0" collapsed="false">
      <c r="A44" s="4"/>
      <c r="B44" s="4"/>
      <c r="C44" s="4"/>
      <c r="D44" s="4"/>
      <c r="E44" s="4"/>
      <c r="F44" s="4"/>
      <c r="G44" s="4"/>
      <c r="H44" s="6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customFormat="false" ht="15.75" hidden="false" customHeight="false" outlineLevel="0" collapsed="false">
      <c r="A45" s="4"/>
      <c r="B45" s="4"/>
      <c r="C45" s="4"/>
      <c r="D45" s="4"/>
      <c r="E45" s="4"/>
      <c r="F45" s="4"/>
      <c r="G45" s="4"/>
      <c r="H45" s="6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customFormat="false" ht="15.75" hidden="false" customHeight="fals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customFormat="false" ht="15.75" hidden="false" customHeight="fals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customFormat="false" ht="15.75" hidden="false" customHeight="fals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customFormat="false" ht="15.75" hidden="false" customHeight="fals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customFormat="false" ht="15.75" hidden="false" customHeight="fals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customFormat="false" ht="15.75" hidden="false" customHeight="fals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14"/>
      <c r="K51" s="1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customFormat="false" ht="15.75" hidden="false" customHeight="fals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14"/>
      <c r="K52" s="14"/>
      <c r="L52" s="6"/>
      <c r="M52" s="6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customFormat="false" ht="15.75" hidden="false" customHeight="fals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14"/>
      <c r="K53" s="14"/>
      <c r="L53" s="6"/>
      <c r="M53" s="6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customFormat="false" ht="15.75" hidden="false" customHeight="fals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14"/>
      <c r="K54" s="14"/>
      <c r="L54" s="6"/>
      <c r="M54" s="6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customFormat="false" ht="15.75" hidden="false" customHeight="fals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14"/>
      <c r="K55" s="14"/>
      <c r="L55" s="6"/>
      <c r="M55" s="6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customFormat="false" ht="15.75" hidden="false" customHeight="fals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14"/>
      <c r="K56" s="14"/>
      <c r="L56" s="6"/>
      <c r="M56" s="6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customFormat="false" ht="15.75" hidden="false" customHeight="fals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14"/>
      <c r="K57" s="14"/>
      <c r="L57" s="6"/>
      <c r="M57" s="6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customFormat="false" ht="15.75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customFormat="false" ht="15.75" hidden="false" customHeight="fals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customFormat="false" ht="15.75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customFormat="false" ht="15.75" hidden="false" customHeight="false" outlineLevel="0" collapsed="false">
      <c r="A61" s="1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customFormat="false" ht="15.75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customFormat="false" ht="15.75" hidden="false" customHeight="fals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customFormat="false" ht="15.75" hidden="false" customHeight="false" outlineLevel="0" collapsed="false">
      <c r="A64" s="4"/>
      <c r="B64" s="7"/>
      <c r="C64" s="15"/>
      <c r="D64" s="15"/>
      <c r="E64" s="15"/>
      <c r="F64" s="15"/>
      <c r="G64" s="15"/>
      <c r="H64" s="15"/>
      <c r="I64" s="15"/>
      <c r="J64" s="15"/>
      <c r="K64" s="16"/>
      <c r="L64" s="16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customFormat="false" ht="15.75" hidden="false" customHeight="false" outlineLevel="0" collapsed="false">
      <c r="A65" s="4"/>
      <c r="B65" s="7"/>
      <c r="C65" s="17"/>
      <c r="D65" s="17"/>
      <c r="E65" s="17"/>
      <c r="F65" s="17"/>
      <c r="G65" s="17"/>
      <c r="H65" s="17"/>
      <c r="I65" s="14"/>
      <c r="J65" s="1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customFormat="false" ht="15.75" hidden="false" customHeight="false" outlineLevel="0" collapsed="false">
      <c r="A66" s="4"/>
      <c r="B66" s="17"/>
      <c r="C66" s="17"/>
      <c r="D66" s="17"/>
      <c r="E66" s="17"/>
      <c r="F66" s="17"/>
      <c r="G66" s="17"/>
      <c r="H66" s="17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customFormat="false" ht="15.75" hidden="false" customHeight="false" outlineLevel="0" collapsed="false">
      <c r="A67" s="4"/>
      <c r="B67" s="17"/>
      <c r="C67" s="17"/>
      <c r="D67" s="17"/>
      <c r="E67" s="17"/>
      <c r="F67" s="17"/>
      <c r="G67" s="17"/>
      <c r="H67" s="17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customFormat="false" ht="15.75" hidden="false" customHeight="false" outlineLevel="0" collapsed="false">
      <c r="A68" s="4"/>
      <c r="B68" s="17"/>
      <c r="C68" s="17"/>
      <c r="D68" s="17"/>
      <c r="E68" s="17"/>
      <c r="F68" s="17"/>
      <c r="G68" s="17"/>
      <c r="H68" s="17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customFormat="false" ht="15.75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customFormat="false" ht="15.75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customFormat="false" ht="15.75" hidden="false" customHeight="false" outlineLevel="0" collapsed="false">
      <c r="A71" s="4"/>
      <c r="B71" s="4"/>
      <c r="C71" s="5"/>
      <c r="D71" s="5"/>
      <c r="E71" s="5"/>
      <c r="F71" s="5"/>
      <c r="G71" s="5"/>
      <c r="H71" s="5"/>
      <c r="I71" s="5"/>
      <c r="J71" s="5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customFormat="false" ht="15.75" hidden="false" customHeight="false" outlineLevel="0" collapsed="false">
      <c r="A72" s="4"/>
      <c r="B72" s="4"/>
      <c r="C72" s="14"/>
      <c r="D72" s="14"/>
      <c r="E72" s="14"/>
      <c r="F72" s="14"/>
      <c r="G72" s="14"/>
      <c r="H72" s="14"/>
      <c r="I72" s="14"/>
      <c r="J72" s="1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customFormat="false" ht="15.75" hidden="false" customHeight="false" outlineLevel="0" collapsed="false">
      <c r="A73" s="4"/>
      <c r="B73" s="4"/>
      <c r="C73" s="14"/>
      <c r="D73" s="18"/>
      <c r="E73" s="19"/>
      <c r="F73" s="18"/>
      <c r="G73" s="14"/>
      <c r="H73" s="18"/>
      <c r="I73" s="19"/>
      <c r="J73" s="18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customFormat="false" ht="15.75" hidden="false" customHeight="false" outlineLevel="0" collapsed="false">
      <c r="A74" s="4"/>
      <c r="B74" s="20"/>
      <c r="C74" s="14"/>
      <c r="D74" s="18"/>
      <c r="E74" s="19"/>
      <c r="F74" s="19"/>
      <c r="G74" s="14"/>
      <c r="H74" s="18"/>
      <c r="I74" s="19"/>
      <c r="J74" s="18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customFormat="false" ht="15.75" hidden="false" customHeight="false" outlineLevel="0" collapsed="false">
      <c r="A75" s="4"/>
      <c r="B75" s="20"/>
      <c r="C75" s="14"/>
      <c r="D75" s="18"/>
      <c r="E75" s="19"/>
      <c r="F75" s="18"/>
      <c r="G75" s="21"/>
      <c r="H75" s="18"/>
      <c r="I75" s="19"/>
      <c r="J75" s="18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customFormat="false" ht="15.75" hidden="false" customHeight="fals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customFormat="false" ht="15.75" hidden="false" customHeight="fals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customFormat="false" ht="15.75" hidden="false" customHeight="fals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customFormat="false" ht="15.75" hidden="false" customHeight="fals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customFormat="false" ht="15.75" hidden="false" customHeight="false" outlineLevel="0" collapsed="false"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customFormat="false" ht="15.75" hidden="false" customHeight="false" outlineLevel="0" collapsed="false"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customFormat="false" ht="15.75" hidden="false" customHeight="false" outlineLevel="0" collapsed="false"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customFormat="false" ht="15.75" hidden="false" customHeight="false" outlineLevel="0" collapsed="false"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customFormat="false" ht="15.75" hidden="false" customHeight="false" outlineLevel="0" collapsed="false"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customFormat="false" ht="15.75" hidden="false" customHeight="false" outlineLevel="0" collapsed="false"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customFormat="false" ht="15.75" hidden="false" customHeight="false" outlineLevel="0" collapsed="false"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customFormat="false" ht="15.75" hidden="false" customHeight="false" outlineLevel="0" collapsed="false"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customFormat="false" ht="15.75" hidden="false" customHeight="false" outlineLevel="0" collapsed="false"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customFormat="false" ht="15.75" hidden="false" customHeight="false" outlineLevel="0" collapsed="false"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customFormat="false" ht="15.75" hidden="false" customHeight="false" outlineLevel="0" collapsed="false"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customFormat="false" ht="15.75" hidden="false" customHeight="fals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customFormat="false" ht="15.75" hidden="false" customHeight="fals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customFormat="false" ht="15.75" hidden="false" customHeight="false" outlineLevel="0" collapsed="false">
      <c r="A93" s="4"/>
      <c r="B93" s="6" t="n">
        <v>112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customFormat="false" ht="15.75" hidden="false" customHeight="false" outlineLevel="0" collapsed="false">
      <c r="A94" s="4"/>
      <c r="B94" s="6" t="n">
        <v>28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customFormat="false" ht="15.75" hidden="false" customHeight="false" outlineLevel="0" collapsed="false">
      <c r="A95" s="4"/>
      <c r="B95" s="6" t="n">
        <f aca="false">SUM(B93:B94)</f>
        <v>140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customFormat="false" ht="15.75" hidden="false" customHeight="false" outlineLevel="0" collapsed="false">
      <c r="A96" s="4"/>
      <c r="B96" s="6" t="n">
        <f aca="false">5/B95</f>
        <v>0.03571428571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customFormat="false" ht="15.75" hidden="false" customHeight="false" outlineLevel="0" collapsed="false">
      <c r="A97" s="4"/>
      <c r="B97" s="4"/>
      <c r="C97" s="4"/>
      <c r="D97" s="4"/>
      <c r="E97" s="4"/>
      <c r="F97" s="22"/>
      <c r="G97" s="4" t="s">
        <v>26</v>
      </c>
      <c r="H97" s="4" t="s">
        <v>27</v>
      </c>
      <c r="I97" s="4"/>
      <c r="J97" s="4" t="s">
        <v>28</v>
      </c>
      <c r="K97" s="4" t="s">
        <v>29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customFormat="false" ht="15.75" hidden="false" customHeight="false" outlineLevel="0" collapsed="false">
      <c r="A98" s="4"/>
      <c r="B98" s="4"/>
      <c r="C98" s="4"/>
      <c r="D98" s="4"/>
      <c r="E98" s="23"/>
      <c r="F98" s="24" t="s">
        <v>13</v>
      </c>
      <c r="G98" s="6" t="n">
        <v>12</v>
      </c>
      <c r="H98" s="6" t="n">
        <v>16</v>
      </c>
      <c r="I98" s="6" t="n">
        <f aca="false">SUM(G98:H98)</f>
        <v>28</v>
      </c>
      <c r="J98" s="6" t="n">
        <v>9</v>
      </c>
      <c r="K98" s="6" t="n">
        <v>7</v>
      </c>
      <c r="L98" s="6" t="n">
        <f aca="false">SUM(J98:K98)</f>
        <v>16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customFormat="false" ht="15.75" hidden="false" customHeight="false" outlineLevel="0" collapsed="false">
      <c r="A99" s="4"/>
      <c r="B99" s="4"/>
      <c r="C99" s="4"/>
      <c r="D99" s="4"/>
      <c r="E99" s="23"/>
      <c r="F99" s="24" t="s">
        <v>30</v>
      </c>
      <c r="G99" s="6" t="n">
        <v>8</v>
      </c>
      <c r="H99" s="6" t="n">
        <v>12</v>
      </c>
      <c r="I99" s="6" t="n">
        <f aca="false">SUM(G99:H99)</f>
        <v>20</v>
      </c>
      <c r="J99" s="6" t="n">
        <v>9</v>
      </c>
      <c r="K99" s="6" t="n">
        <v>5</v>
      </c>
      <c r="L99" s="6" t="n">
        <f aca="false">SUM(J99:K99)</f>
        <v>14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customFormat="false" ht="15.75" hidden="false" customHeight="false" outlineLevel="0" collapsed="false">
      <c r="A100" s="4"/>
      <c r="B100" s="4"/>
      <c r="C100" s="4"/>
      <c r="D100" s="4"/>
      <c r="E100" s="23"/>
      <c r="F100" s="24" t="s">
        <v>17</v>
      </c>
      <c r="G100" s="6" t="n">
        <v>5</v>
      </c>
      <c r="H100" s="6" t="n">
        <v>13</v>
      </c>
      <c r="I100" s="6" t="n">
        <f aca="false">SUM(G100:H100)</f>
        <v>18</v>
      </c>
      <c r="J100" s="6" t="n">
        <v>16</v>
      </c>
      <c r="K100" s="6" t="n">
        <v>3</v>
      </c>
      <c r="L100" s="6" t="n">
        <f aca="false">SUM(J100:K100)</f>
        <v>19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customFormat="false" ht="15.75" hidden="false" customHeight="false" outlineLevel="0" collapsed="false">
      <c r="A101" s="4"/>
      <c r="B101" s="4"/>
      <c r="C101" s="4"/>
      <c r="D101" s="4"/>
      <c r="E101" s="23"/>
      <c r="F101" s="24" t="s">
        <v>19</v>
      </c>
      <c r="G101" s="6" t="n">
        <v>7</v>
      </c>
      <c r="H101" s="6" t="n">
        <v>16</v>
      </c>
      <c r="I101" s="6" t="n">
        <f aca="false">SUM(G101:H101)</f>
        <v>23</v>
      </c>
      <c r="J101" s="6" t="n">
        <v>5</v>
      </c>
      <c r="K101" s="6" t="n">
        <v>0</v>
      </c>
      <c r="L101" s="6" t="n">
        <f aca="false">SUM(J101:K101)</f>
        <v>5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customFormat="false" ht="15.75" hidden="false" customHeight="false" outlineLevel="0" collapsed="false">
      <c r="A102" s="4"/>
      <c r="B102" s="4"/>
      <c r="C102" s="4"/>
      <c r="D102" s="4"/>
      <c r="E102" s="23"/>
      <c r="F102" s="24" t="s">
        <v>31</v>
      </c>
      <c r="G102" s="6" t="n">
        <v>2</v>
      </c>
      <c r="H102" s="6" t="n">
        <v>10</v>
      </c>
      <c r="I102" s="6" t="n">
        <f aca="false">SUM(G102:H102)</f>
        <v>12</v>
      </c>
      <c r="J102" s="6" t="n">
        <v>9</v>
      </c>
      <c r="K102" s="6" t="n">
        <v>2</v>
      </c>
      <c r="L102" s="6" t="n">
        <f aca="false">SUM(J102:K102)</f>
        <v>11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customFormat="false" ht="15.75" hidden="false" customHeight="false" outlineLevel="0" collapsed="false">
      <c r="A103" s="4"/>
      <c r="B103" s="4"/>
      <c r="C103" s="4"/>
      <c r="D103" s="4"/>
      <c r="E103" s="23"/>
      <c r="F103" s="24" t="s">
        <v>23</v>
      </c>
      <c r="G103" s="6" t="n">
        <v>2</v>
      </c>
      <c r="H103" s="6" t="n">
        <v>2</v>
      </c>
      <c r="I103" s="6" t="n">
        <f aca="false">SUM(G103:H103)</f>
        <v>4</v>
      </c>
      <c r="J103" s="6" t="n">
        <v>1</v>
      </c>
      <c r="K103" s="6" t="n">
        <v>0</v>
      </c>
      <c r="L103" s="6" t="n">
        <f aca="false">SUM(J103:K103)</f>
        <v>1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customFormat="false" ht="15.75" hidden="false" customHeight="false" outlineLevel="0" collapsed="false">
      <c r="A104" s="4"/>
      <c r="B104" s="4"/>
      <c r="C104" s="4"/>
      <c r="D104" s="4"/>
      <c r="E104" s="4"/>
      <c r="F104" s="4"/>
      <c r="G104" s="4"/>
      <c r="H104" s="4"/>
      <c r="I104" s="6" t="n">
        <f aca="false">SUM(I98:I103)</f>
        <v>105</v>
      </c>
      <c r="J104" s="4"/>
      <c r="K104" s="4"/>
      <c r="L104" s="6" t="n">
        <f aca="false">SUM(L98:L103)</f>
        <v>66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</sheetData>
  <mergeCells count="7">
    <mergeCell ref="H2:I2"/>
    <mergeCell ref="B64:B65"/>
    <mergeCell ref="C64:F64"/>
    <mergeCell ref="G64:J64"/>
    <mergeCell ref="K64:L64"/>
    <mergeCell ref="C71:F71"/>
    <mergeCell ref="G71:J7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10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14" activePane="bottomRight" state="frozen"/>
      <selection pane="topLeft" activeCell="A1" activeCellId="0" sqref="A1"/>
      <selection pane="topRight" activeCell="C1" activeCellId="0" sqref="C1"/>
      <selection pane="bottomLeft" activeCell="A14" activeCellId="0" sqref="A14"/>
      <selection pane="bottomRight" activeCell="C25" activeCellId="0" sqref="C25"/>
    </sheetView>
  </sheetViews>
  <sheetFormatPr defaultRowHeight="15.75"/>
  <cols>
    <col collapsed="false" hidden="false" max="1" min="1" style="0" width="10.2602040816327"/>
    <col collapsed="false" hidden="false" max="2" min="2" style="0" width="44.2755102040816"/>
    <col collapsed="false" hidden="false" max="3" min="3" style="0" width="21.1122448979592"/>
    <col collapsed="false" hidden="false" max="4" min="4" style="0" width="14.1734693877551"/>
    <col collapsed="false" hidden="false" max="5" min="5" style="0" width="11.8775510204082"/>
    <col collapsed="false" hidden="false" max="6" min="6" style="0" width="7.69387755102041"/>
    <col collapsed="false" hidden="false" max="7" min="7" style="0" width="2.69897959183673"/>
    <col collapsed="false" hidden="false" max="8" min="8" style="0" width="11.3418367346939"/>
    <col collapsed="false" hidden="false" max="9" min="9" style="0" width="9.44897959183673"/>
    <col collapsed="false" hidden="false" max="10" min="10" style="0" width="3.37244897959184"/>
    <col collapsed="false" hidden="false" max="11" min="11" style="0" width="11.4744897959184"/>
    <col collapsed="false" hidden="false" max="12" min="12" style="0" width="13.5"/>
    <col collapsed="false" hidden="false" max="13" min="13" style="0" width="3.37244897959184"/>
    <col collapsed="false" hidden="false" max="14" min="14" style="0" width="10.2602040816327"/>
    <col collapsed="false" hidden="false" max="20" min="15" style="0" width="9.98979591836735"/>
    <col collapsed="false" hidden="false" max="21" min="21" style="0" width="3.64285714285714"/>
    <col collapsed="false" hidden="false" max="23" min="22" style="0" width="9.98979591836735"/>
    <col collapsed="false" hidden="false" max="24" min="24" style="0" width="3.51020408163265"/>
    <col collapsed="false" hidden="false" max="29" min="25" style="0" width="11.2040816326531"/>
    <col collapsed="false" hidden="false" max="30" min="30" style="0" width="2.69897959183673"/>
    <col collapsed="false" hidden="false" max="32" min="31" style="0" width="9.98979591836735"/>
    <col collapsed="false" hidden="false" max="33" min="33" style="0" width="10.6632653061225"/>
    <col collapsed="false" hidden="false" max="34" min="34" style="0" width="3.23979591836735"/>
    <col collapsed="false" hidden="false" max="36" min="35" style="0" width="9.98979591836735"/>
    <col collapsed="false" hidden="false" max="37" min="37" style="0" width="3.23979591836735"/>
    <col collapsed="false" hidden="false" max="39" min="38" style="0" width="9.98979591836735"/>
    <col collapsed="false" hidden="false" max="40" min="40" style="0" width="3.37244897959184"/>
    <col collapsed="false" hidden="false" max="41" min="41" style="0" width="9.98979591836735"/>
    <col collapsed="false" hidden="false" max="43" min="42" style="0" width="10.9336734693878"/>
    <col collapsed="false" hidden="false" max="45" min="44" style="0" width="10.530612244898"/>
    <col collapsed="false" hidden="false" max="46" min="46" style="0" width="3.23979591836735"/>
    <col collapsed="false" hidden="false" max="54" min="47" style="0" width="11.7448979591837"/>
    <col collapsed="false" hidden="false" max="55" min="55" style="0" width="4.05102040816327"/>
    <col collapsed="false" hidden="false" max="56" min="56" style="0" width="14.1734693877551"/>
    <col collapsed="false" hidden="false" max="57" min="57" style="0" width="3.64285714285714"/>
    <col collapsed="false" hidden="false" max="1025" min="58" style="0" width="14.1734693877551"/>
  </cols>
  <sheetData>
    <row r="1" customFormat="false" ht="15.75" hidden="false" customHeight="false" outlineLevel="0" collapsed="false">
      <c r="A1" s="25"/>
      <c r="B1" s="26" t="s">
        <v>32</v>
      </c>
      <c r="C1" s="25" t="s">
        <v>33</v>
      </c>
      <c r="D1" s="25" t="s">
        <v>34</v>
      </c>
      <c r="E1" s="25" t="s">
        <v>35</v>
      </c>
      <c r="F1" s="25" t="s">
        <v>36</v>
      </c>
      <c r="G1" s="27"/>
      <c r="H1" s="25" t="s">
        <v>37</v>
      </c>
      <c r="I1" s="25" t="s">
        <v>38</v>
      </c>
      <c r="J1" s="28"/>
      <c r="K1" s="29" t="s">
        <v>39</v>
      </c>
      <c r="L1" s="29" t="s">
        <v>40</v>
      </c>
      <c r="M1" s="28"/>
      <c r="N1" s="29" t="s">
        <v>41</v>
      </c>
      <c r="O1" s="29" t="s">
        <v>42</v>
      </c>
      <c r="P1" s="29" t="s">
        <v>43</v>
      </c>
      <c r="Q1" s="29" t="s">
        <v>44</v>
      </c>
      <c r="R1" s="29" t="s">
        <v>45</v>
      </c>
      <c r="S1" s="29" t="s">
        <v>46</v>
      </c>
      <c r="T1" s="29" t="s">
        <v>47</v>
      </c>
      <c r="U1" s="28"/>
      <c r="V1" s="29" t="s">
        <v>48</v>
      </c>
      <c r="W1" s="29" t="s">
        <v>28</v>
      </c>
      <c r="X1" s="28"/>
      <c r="Y1" s="29" t="s">
        <v>49</v>
      </c>
      <c r="Z1" s="29" t="s">
        <v>50</v>
      </c>
      <c r="AA1" s="29" t="s">
        <v>51</v>
      </c>
      <c r="AB1" s="29" t="s">
        <v>52</v>
      </c>
      <c r="AC1" s="29" t="s">
        <v>53</v>
      </c>
      <c r="AD1" s="28"/>
      <c r="AE1" s="29" t="s">
        <v>54</v>
      </c>
      <c r="AF1" s="29" t="s">
        <v>55</v>
      </c>
      <c r="AG1" s="29" t="s">
        <v>56</v>
      </c>
      <c r="AH1" s="28"/>
      <c r="AI1" s="29" t="s">
        <v>57</v>
      </c>
      <c r="AJ1" s="29" t="s">
        <v>58</v>
      </c>
      <c r="AK1" s="28"/>
      <c r="AL1" s="29" t="s">
        <v>59</v>
      </c>
      <c r="AM1" s="29" t="s">
        <v>60</v>
      </c>
      <c r="AN1" s="28"/>
      <c r="AO1" s="29" t="s">
        <v>61</v>
      </c>
      <c r="AP1" s="29" t="s">
        <v>44</v>
      </c>
      <c r="AQ1" s="29" t="s">
        <v>62</v>
      </c>
      <c r="AR1" s="29" t="s">
        <v>63</v>
      </c>
      <c r="AS1" s="29" t="s">
        <v>64</v>
      </c>
      <c r="AT1" s="28"/>
      <c r="AU1" s="25" t="s">
        <v>65</v>
      </c>
      <c r="AV1" s="25" t="s">
        <v>66</v>
      </c>
      <c r="AW1" s="25" t="s">
        <v>67</v>
      </c>
      <c r="AX1" s="25" t="s">
        <v>68</v>
      </c>
      <c r="AY1" s="25" t="s">
        <v>69</v>
      </c>
      <c r="AZ1" s="25" t="s">
        <v>70</v>
      </c>
      <c r="BA1" s="25" t="s">
        <v>71</v>
      </c>
      <c r="BB1" s="25" t="s">
        <v>72</v>
      </c>
      <c r="BC1" s="28"/>
      <c r="BD1" s="30" t="s">
        <v>73</v>
      </c>
      <c r="BE1" s="30"/>
    </row>
    <row r="2" customFormat="false" ht="15.75" hidden="false" customHeight="false" outlineLevel="0" collapsed="false">
      <c r="A2" s="31"/>
      <c r="B2" s="32"/>
      <c r="C2" s="31"/>
      <c r="D2" s="27"/>
      <c r="E2" s="31"/>
      <c r="F2" s="27"/>
      <c r="G2" s="31"/>
      <c r="H2" s="31"/>
      <c r="I2" s="31"/>
      <c r="J2" s="33"/>
      <c r="K2" s="33"/>
      <c r="L2" s="33"/>
      <c r="M2" s="33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33"/>
      <c r="AE2" s="28"/>
      <c r="AF2" s="28"/>
      <c r="AG2" s="28"/>
      <c r="AH2" s="33"/>
      <c r="AI2" s="28"/>
      <c r="AJ2" s="28"/>
      <c r="AK2" s="33"/>
      <c r="AL2" s="33"/>
      <c r="AM2" s="28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4"/>
    </row>
    <row r="3" customFormat="false" ht="15.75" hidden="false" customHeight="false" outlineLevel="0" collapsed="false">
      <c r="A3" s="30" t="n">
        <v>1</v>
      </c>
      <c r="B3" s="35" t="str">
        <f aca="false">HYPERLINK("https://docs.google.com/document/d/1wRQlDReSCn1DhuOWeP2cZluREF-RyzpOb3PuDs4XPHo/edit","0d9e54367f7bf7da9670de723d533eaa920868c8")</f>
        <v>0d9e54367f7bf7da9670de723d533eaa920868c8</v>
      </c>
      <c r="C3" s="30"/>
      <c r="D3" s="25"/>
      <c r="E3" s="30" t="s">
        <v>74</v>
      </c>
      <c r="F3" s="25" t="n">
        <v>0</v>
      </c>
      <c r="G3" s="31"/>
      <c r="H3" s="30"/>
      <c r="I3" s="30" t="n">
        <v>1</v>
      </c>
      <c r="J3" s="33"/>
      <c r="K3" s="36" t="n">
        <v>1</v>
      </c>
      <c r="L3" s="36"/>
      <c r="M3" s="33"/>
      <c r="N3" s="29" t="n">
        <v>1</v>
      </c>
      <c r="O3" s="29"/>
      <c r="P3" s="29"/>
      <c r="Q3" s="29"/>
      <c r="R3" s="29"/>
      <c r="S3" s="29"/>
      <c r="T3" s="29"/>
      <c r="U3" s="28"/>
      <c r="V3" s="29" t="n">
        <f aca="false">SUM(N3:Q3)</f>
        <v>1</v>
      </c>
      <c r="W3" s="29" t="n">
        <f aca="false">SUM(R3:T3)</f>
        <v>0</v>
      </c>
      <c r="X3" s="28"/>
      <c r="Y3" s="29"/>
      <c r="Z3" s="29"/>
      <c r="AA3" s="29"/>
      <c r="AB3" s="29" t="n">
        <v>1</v>
      </c>
      <c r="AC3" s="29"/>
      <c r="AD3" s="33"/>
      <c r="AE3" s="29" t="n">
        <v>1</v>
      </c>
      <c r="AF3" s="29"/>
      <c r="AG3" s="29"/>
      <c r="AH3" s="33"/>
      <c r="AI3" s="29"/>
      <c r="AJ3" s="29"/>
      <c r="AK3" s="33"/>
      <c r="AL3" s="36"/>
      <c r="AM3" s="29"/>
      <c r="AN3" s="33"/>
      <c r="AO3" s="36" t="n">
        <v>1</v>
      </c>
      <c r="AP3" s="36"/>
      <c r="AQ3" s="36"/>
      <c r="AR3" s="36"/>
      <c r="AS3" s="36"/>
      <c r="AT3" s="33"/>
      <c r="AU3" s="36" t="n">
        <v>1</v>
      </c>
      <c r="AV3" s="36"/>
      <c r="AW3" s="36"/>
      <c r="AX3" s="36"/>
      <c r="AY3" s="36"/>
      <c r="AZ3" s="36"/>
      <c r="BA3" s="36"/>
      <c r="BB3" s="36"/>
      <c r="BC3" s="33"/>
      <c r="BD3" s="30" t="n">
        <v>1</v>
      </c>
      <c r="BE3" s="30"/>
    </row>
    <row r="4" customFormat="false" ht="15.75" hidden="false" customHeight="false" outlineLevel="0" collapsed="false">
      <c r="A4" s="30" t="n">
        <v>2</v>
      </c>
      <c r="B4" s="37" t="str">
        <f aca="false">HYPERLINK("https://docs.google.com/document/d/1kJloYdoBGLTSpVPoKrPTJCfqccGzlicVmwBB4lyjDGQ/edit","2f4aa9658408ac72a598363c6e22eadf93dbb8a7")</f>
        <v>2f4aa9658408ac72a598363c6e22eadf93dbb8a7</v>
      </c>
      <c r="C4" s="30" t="s">
        <v>75</v>
      </c>
      <c r="D4" s="25"/>
      <c r="E4" s="30" t="s">
        <v>74</v>
      </c>
      <c r="F4" s="25" t="n">
        <v>0</v>
      </c>
      <c r="G4" s="31"/>
      <c r="H4" s="30"/>
      <c r="I4" s="30" t="n">
        <v>1</v>
      </c>
      <c r="J4" s="33"/>
      <c r="K4" s="36"/>
      <c r="L4" s="36" t="n">
        <v>1</v>
      </c>
      <c r="M4" s="33"/>
      <c r="N4" s="29"/>
      <c r="O4" s="29"/>
      <c r="P4" s="29"/>
      <c r="Q4" s="29"/>
      <c r="R4" s="29" t="n">
        <v>1</v>
      </c>
      <c r="S4" s="29"/>
      <c r="T4" s="29"/>
      <c r="U4" s="28"/>
      <c r="V4" s="29" t="n">
        <f aca="false">SUM(N4:Q4)</f>
        <v>0</v>
      </c>
      <c r="W4" s="29" t="n">
        <f aca="false">SUM(R4:T4)</f>
        <v>1</v>
      </c>
      <c r="X4" s="28"/>
      <c r="Y4" s="29"/>
      <c r="Z4" s="29"/>
      <c r="AA4" s="29"/>
      <c r="AB4" s="29"/>
      <c r="AC4" s="29" t="n">
        <v>1</v>
      </c>
      <c r="AD4" s="33"/>
      <c r="AE4" s="29"/>
      <c r="AF4" s="29"/>
      <c r="AG4" s="29"/>
      <c r="AH4" s="33"/>
      <c r="AI4" s="29"/>
      <c r="AJ4" s="29"/>
      <c r="AK4" s="33"/>
      <c r="AL4" s="36"/>
      <c r="AM4" s="29" t="n">
        <v>1</v>
      </c>
      <c r="AN4" s="33"/>
      <c r="AO4" s="36"/>
      <c r="AP4" s="36"/>
      <c r="AQ4" s="36" t="n">
        <v>1</v>
      </c>
      <c r="AR4" s="36"/>
      <c r="AS4" s="36"/>
      <c r="AT4" s="33"/>
      <c r="AU4" s="36"/>
      <c r="AV4" s="36"/>
      <c r="AW4" s="36"/>
      <c r="AX4" s="36"/>
      <c r="AY4" s="36"/>
      <c r="AZ4" s="36"/>
      <c r="BA4" s="36"/>
      <c r="BB4" s="36"/>
      <c r="BC4" s="33"/>
      <c r="BD4" s="30" t="n">
        <v>1</v>
      </c>
      <c r="BE4" s="30"/>
    </row>
    <row r="5" customFormat="false" ht="15.75" hidden="false" customHeight="false" outlineLevel="0" collapsed="false">
      <c r="A5" s="30" t="n">
        <v>3</v>
      </c>
      <c r="B5" s="38" t="str">
        <f aca="false">HYPERLINK("https://docs.google.com/document/d/1XpVTYqGfGa9UeJ1ZFfTanpsqGBGNEnQuBkTUGcjUACg/edit","89b123473774248fc3a0356dd3ce5b116cc69b29")</f>
        <v>89b123473774248fc3a0356dd3ce5b116cc69b29</v>
      </c>
      <c r="C5" s="30" t="s">
        <v>76</v>
      </c>
      <c r="D5" s="25" t="n">
        <v>0</v>
      </c>
      <c r="E5" s="30" t="s">
        <v>74</v>
      </c>
      <c r="F5" s="25" t="n">
        <v>0</v>
      </c>
      <c r="G5" s="31"/>
      <c r="H5" s="30" t="n">
        <v>1</v>
      </c>
      <c r="I5" s="30"/>
      <c r="J5" s="33"/>
      <c r="K5" s="36"/>
      <c r="L5" s="36" t="n">
        <v>1</v>
      </c>
      <c r="M5" s="33"/>
      <c r="N5" s="29"/>
      <c r="O5" s="29"/>
      <c r="P5" s="29"/>
      <c r="Q5" s="29"/>
      <c r="R5" s="29"/>
      <c r="S5" s="29" t="n">
        <v>1</v>
      </c>
      <c r="T5" s="29"/>
      <c r="U5" s="28"/>
      <c r="V5" s="29" t="n">
        <f aca="false">SUM(N5:Q5)</f>
        <v>0</v>
      </c>
      <c r="W5" s="29" t="n">
        <f aca="false">SUM(R5:T5)</f>
        <v>1</v>
      </c>
      <c r="X5" s="28"/>
      <c r="Y5" s="29"/>
      <c r="Z5" s="29"/>
      <c r="AA5" s="29" t="n">
        <v>1</v>
      </c>
      <c r="AB5" s="29"/>
      <c r="AC5" s="29"/>
      <c r="AD5" s="33"/>
      <c r="AE5" s="29"/>
      <c r="AF5" s="29"/>
      <c r="AG5" s="29"/>
      <c r="AH5" s="33"/>
      <c r="AI5" s="29" t="n">
        <v>1</v>
      </c>
      <c r="AJ5" s="29" t="n">
        <v>1</v>
      </c>
      <c r="AK5" s="33"/>
      <c r="AL5" s="36"/>
      <c r="AM5" s="29"/>
      <c r="AN5" s="33"/>
      <c r="AO5" s="36" t="n">
        <v>1</v>
      </c>
      <c r="AP5" s="36"/>
      <c r="AQ5" s="36" t="n">
        <v>1</v>
      </c>
      <c r="AR5" s="36"/>
      <c r="AS5" s="36"/>
      <c r="AT5" s="33"/>
      <c r="AU5" s="36"/>
      <c r="AV5" s="36" t="n">
        <v>1</v>
      </c>
      <c r="AW5" s="36"/>
      <c r="AX5" s="36"/>
      <c r="AY5" s="36"/>
      <c r="AZ5" s="36"/>
      <c r="BA5" s="36"/>
      <c r="BB5" s="36"/>
      <c r="BC5" s="33"/>
      <c r="BD5" s="30" t="n">
        <v>1</v>
      </c>
      <c r="BE5" s="30"/>
    </row>
    <row r="6" customFormat="false" ht="15.75" hidden="false" customHeight="false" outlineLevel="0" collapsed="false">
      <c r="A6" s="38" t="n">
        <v>4</v>
      </c>
      <c r="B6" s="37" t="str">
        <f aca="false">HYPERLINK("https://docs.google.com/document/d/1E2RpTLglEEMLLBagwevBxV7TjO-cHm9fpIKKjkUJlOM/edit","2f16895ee94848e2d8ad72bc01968b4c88d84cb8")</f>
        <v>2f16895ee94848e2d8ad72bc01968b4c88d84cb8</v>
      </c>
      <c r="C6" s="30" t="s">
        <v>77</v>
      </c>
      <c r="D6" s="25" t="n">
        <v>1</v>
      </c>
      <c r="E6" s="30" t="s">
        <v>74</v>
      </c>
      <c r="F6" s="25" t="n">
        <v>0</v>
      </c>
      <c r="G6" s="31"/>
      <c r="H6" s="30" t="n">
        <v>1</v>
      </c>
      <c r="I6" s="30"/>
      <c r="J6" s="33"/>
      <c r="K6" s="36" t="n">
        <v>1</v>
      </c>
      <c r="L6" s="36"/>
      <c r="M6" s="33"/>
      <c r="N6" s="29" t="n">
        <v>1</v>
      </c>
      <c r="O6" s="29"/>
      <c r="P6" s="29"/>
      <c r="Q6" s="29"/>
      <c r="R6" s="29"/>
      <c r="S6" s="29"/>
      <c r="T6" s="29"/>
      <c r="U6" s="28"/>
      <c r="V6" s="29" t="n">
        <f aca="false">SUM(N6:Q6)</f>
        <v>1</v>
      </c>
      <c r="W6" s="29" t="n">
        <f aca="false">SUM(R6:T6)</f>
        <v>0</v>
      </c>
      <c r="X6" s="28"/>
      <c r="Y6" s="29" t="n">
        <v>1</v>
      </c>
      <c r="Z6" s="29"/>
      <c r="AA6" s="29"/>
      <c r="AB6" s="29"/>
      <c r="AC6" s="29"/>
      <c r="AD6" s="33"/>
      <c r="AE6" s="29"/>
      <c r="AF6" s="29"/>
      <c r="AG6" s="29" t="n">
        <v>1</v>
      </c>
      <c r="AH6" s="33"/>
      <c r="AI6" s="29"/>
      <c r="AJ6" s="29"/>
      <c r="AK6" s="33"/>
      <c r="AL6" s="36"/>
      <c r="AM6" s="29"/>
      <c r="AN6" s="33"/>
      <c r="AO6" s="36" t="n">
        <v>1</v>
      </c>
      <c r="AP6" s="36"/>
      <c r="AQ6" s="36"/>
      <c r="AR6" s="36"/>
      <c r="AS6" s="36"/>
      <c r="AT6" s="33"/>
      <c r="AU6" s="36" t="n">
        <v>1</v>
      </c>
      <c r="AV6" s="36"/>
      <c r="AW6" s="36"/>
      <c r="AX6" s="36"/>
      <c r="AY6" s="36"/>
      <c r="AZ6" s="36"/>
      <c r="BA6" s="36"/>
      <c r="BB6" s="36"/>
      <c r="BC6" s="33"/>
      <c r="BD6" s="30" t="n">
        <v>1</v>
      </c>
      <c r="BE6" s="30"/>
    </row>
    <row r="7" customFormat="false" ht="15.75" hidden="false" customHeight="false" outlineLevel="0" collapsed="false">
      <c r="A7" s="38" t="n">
        <v>5</v>
      </c>
      <c r="B7" s="37" t="str">
        <f aca="false">HYPERLINK("https://docs.google.com/document/d/1mzwxq07rwe8JCVlfuWH7XS5VDsPDKslYCVWxNUOxZ_E/edit","2ffef1b7eb618162673c6ffabccb9ca57c7dfce3")</f>
        <v>2ffef1b7eb618162673c6ffabccb9ca57c7dfce3</v>
      </c>
      <c r="C7" s="30" t="s">
        <v>78</v>
      </c>
      <c r="D7" s="25" t="n">
        <v>0</v>
      </c>
      <c r="E7" s="30" t="s">
        <v>74</v>
      </c>
      <c r="F7" s="25" t="n">
        <v>0</v>
      </c>
      <c r="G7" s="31"/>
      <c r="H7" s="30" t="n">
        <v>1</v>
      </c>
      <c r="I7" s="30"/>
      <c r="J7" s="33"/>
      <c r="K7" s="36" t="n">
        <v>1</v>
      </c>
      <c r="L7" s="36"/>
      <c r="M7" s="33"/>
      <c r="N7" s="29" t="n">
        <v>1</v>
      </c>
      <c r="O7" s="29"/>
      <c r="P7" s="29"/>
      <c r="Q7" s="29"/>
      <c r="R7" s="29"/>
      <c r="S7" s="29"/>
      <c r="T7" s="29"/>
      <c r="U7" s="28"/>
      <c r="V7" s="29" t="n">
        <f aca="false">SUM(N7:Q7)</f>
        <v>1</v>
      </c>
      <c r="W7" s="29" t="n">
        <f aca="false">SUM(R7:T7)</f>
        <v>0</v>
      </c>
      <c r="X7" s="28"/>
      <c r="Y7" s="29"/>
      <c r="Z7" s="29" t="n">
        <v>1</v>
      </c>
      <c r="AA7" s="29"/>
      <c r="AB7" s="29"/>
      <c r="AC7" s="29"/>
      <c r="AD7" s="33"/>
      <c r="AE7" s="29"/>
      <c r="AF7" s="29" t="n">
        <v>1</v>
      </c>
      <c r="AG7" s="29"/>
      <c r="AH7" s="33"/>
      <c r="AI7" s="29"/>
      <c r="AJ7" s="29"/>
      <c r="AK7" s="33"/>
      <c r="AL7" s="36"/>
      <c r="AM7" s="29"/>
      <c r="AN7" s="33"/>
      <c r="AO7" s="36" t="n">
        <v>1</v>
      </c>
      <c r="AP7" s="36"/>
      <c r="AQ7" s="36"/>
      <c r="AR7" s="36"/>
      <c r="AS7" s="36"/>
      <c r="AT7" s="33"/>
      <c r="AU7" s="36" t="n">
        <v>1</v>
      </c>
      <c r="AV7" s="36"/>
      <c r="AW7" s="36"/>
      <c r="AX7" s="36"/>
      <c r="AY7" s="36"/>
      <c r="AZ7" s="36"/>
      <c r="BA7" s="36"/>
      <c r="BB7" s="36"/>
      <c r="BC7" s="33"/>
      <c r="BD7" s="30" t="n">
        <v>11</v>
      </c>
      <c r="BE7" s="30"/>
    </row>
    <row r="8" customFormat="false" ht="15.75" hidden="false" customHeight="false" outlineLevel="0" collapsed="false">
      <c r="A8" s="38" t="n">
        <v>6</v>
      </c>
      <c r="B8" s="37" t="str">
        <f aca="false">HYPERLINK("https://docs.google.com/document/d/1R-ecD6UYp_3XERjmUGh2KbeUdHMPboV5Clf_-56F85U/edit","03ea2166b66632ee7cdd824d7acd87b15c9bccb2")</f>
        <v>03ea2166b66632ee7cdd824d7acd87b15c9bccb2</v>
      </c>
      <c r="C8" s="30" t="s">
        <v>79</v>
      </c>
      <c r="D8" s="25" t="n">
        <v>1</v>
      </c>
      <c r="E8" s="30" t="s">
        <v>74</v>
      </c>
      <c r="F8" s="25" t="n">
        <v>0</v>
      </c>
      <c r="G8" s="31"/>
      <c r="H8" s="30"/>
      <c r="I8" s="30" t="n">
        <v>1</v>
      </c>
      <c r="J8" s="33"/>
      <c r="K8" s="36" t="n">
        <v>1</v>
      </c>
      <c r="L8" s="36"/>
      <c r="M8" s="33"/>
      <c r="N8" s="29" t="n">
        <v>1</v>
      </c>
      <c r="O8" s="29"/>
      <c r="P8" s="29"/>
      <c r="Q8" s="29"/>
      <c r="R8" s="29"/>
      <c r="S8" s="29"/>
      <c r="T8" s="29"/>
      <c r="U8" s="28"/>
      <c r="V8" s="29" t="n">
        <f aca="false">SUM(N8:Q8)</f>
        <v>1</v>
      </c>
      <c r="W8" s="29" t="n">
        <f aca="false">SUM(R8:T8)</f>
        <v>0</v>
      </c>
      <c r="X8" s="28"/>
      <c r="Y8" s="29"/>
      <c r="Z8" s="29"/>
      <c r="AA8" s="29"/>
      <c r="AB8" s="29" t="n">
        <v>1</v>
      </c>
      <c r="AC8" s="29"/>
      <c r="AD8" s="33"/>
      <c r="AE8" s="29" t="n">
        <v>1</v>
      </c>
      <c r="AF8" s="29"/>
      <c r="AG8" s="29"/>
      <c r="AH8" s="33"/>
      <c r="AI8" s="29"/>
      <c r="AJ8" s="29"/>
      <c r="AK8" s="33"/>
      <c r="AL8" s="36"/>
      <c r="AM8" s="29"/>
      <c r="AN8" s="33"/>
      <c r="AO8" s="36" t="n">
        <v>1</v>
      </c>
      <c r="AP8" s="36"/>
      <c r="AQ8" s="36"/>
      <c r="AR8" s="36"/>
      <c r="AS8" s="36"/>
      <c r="AT8" s="33"/>
      <c r="AU8" s="36" t="n">
        <v>1</v>
      </c>
      <c r="AV8" s="36"/>
      <c r="AW8" s="36"/>
      <c r="AX8" s="36"/>
      <c r="AY8" s="36"/>
      <c r="AZ8" s="36"/>
      <c r="BA8" s="36"/>
      <c r="BB8" s="36"/>
      <c r="BC8" s="33"/>
      <c r="BD8" s="30" t="n">
        <v>1</v>
      </c>
      <c r="BE8" s="30"/>
    </row>
    <row r="9" customFormat="false" ht="15.75" hidden="false" customHeight="false" outlineLevel="0" collapsed="false">
      <c r="A9" s="30" t="n">
        <v>7</v>
      </c>
      <c r="B9" s="35" t="str">
        <f aca="false">HYPERLINK("https://docs.google.com/document/d/1nb24jhXR77E8s8tKXVJJPNApaXg0W8Zt00fxsyJX3ZQ/edit","4d2d2ea39336aade783c5c415b83d129bdd339bb")</f>
        <v>4d2d2ea39336aade783c5c415b83d129bdd339bb</v>
      </c>
      <c r="C9" s="30" t="s">
        <v>80</v>
      </c>
      <c r="D9" s="25"/>
      <c r="E9" s="30" t="s">
        <v>74</v>
      </c>
      <c r="F9" s="25" t="n">
        <v>0</v>
      </c>
      <c r="G9" s="31"/>
      <c r="H9" s="30"/>
      <c r="I9" s="30" t="n">
        <v>1</v>
      </c>
      <c r="J9" s="33"/>
      <c r="K9" s="36"/>
      <c r="L9" s="36" t="n">
        <v>1</v>
      </c>
      <c r="M9" s="33"/>
      <c r="N9" s="29"/>
      <c r="O9" s="29"/>
      <c r="P9" s="29"/>
      <c r="Q9" s="29"/>
      <c r="R9" s="29" t="n">
        <v>1</v>
      </c>
      <c r="S9" s="29"/>
      <c r="T9" s="29"/>
      <c r="U9" s="28"/>
      <c r="V9" s="29" t="n">
        <f aca="false">SUM(N9:Q9)</f>
        <v>0</v>
      </c>
      <c r="W9" s="29" t="n">
        <f aca="false">SUM(R9:T9)</f>
        <v>1</v>
      </c>
      <c r="X9" s="28"/>
      <c r="Y9" s="29"/>
      <c r="Z9" s="29"/>
      <c r="AA9" s="29" t="n">
        <v>1</v>
      </c>
      <c r="AB9" s="29"/>
      <c r="AC9" s="29"/>
      <c r="AD9" s="33"/>
      <c r="AE9" s="29"/>
      <c r="AF9" s="29"/>
      <c r="AG9" s="29"/>
      <c r="AH9" s="33"/>
      <c r="AI9" s="29"/>
      <c r="AJ9" s="29"/>
      <c r="AK9" s="33"/>
      <c r="AL9" s="36"/>
      <c r="AM9" s="29" t="n">
        <v>1</v>
      </c>
      <c r="AN9" s="33"/>
      <c r="AO9" s="36"/>
      <c r="AP9" s="36"/>
      <c r="AQ9" s="36" t="n">
        <v>1</v>
      </c>
      <c r="AR9" s="36"/>
      <c r="AS9" s="36"/>
      <c r="AT9" s="33"/>
      <c r="AU9" s="36"/>
      <c r="AV9" s="36" t="n">
        <v>1</v>
      </c>
      <c r="AW9" s="36"/>
      <c r="AX9" s="36"/>
      <c r="AY9" s="36"/>
      <c r="AZ9" s="36"/>
      <c r="BA9" s="36"/>
      <c r="BB9" s="36"/>
      <c r="BC9" s="33"/>
      <c r="BD9" s="30" t="n">
        <v>1</v>
      </c>
      <c r="BE9" s="30"/>
    </row>
    <row r="10" customFormat="false" ht="15.75" hidden="false" customHeight="false" outlineLevel="0" collapsed="false">
      <c r="A10" s="30" t="n">
        <v>8</v>
      </c>
      <c r="B10" s="35" t="str">
        <f aca="false">HYPERLINK("https://docs.google.com/document/d/1rG5yMUnKzJGnfSIjY677O0VuIJWxdsCo4fDO3p-fXlU/edit","4d009084de8cad94a180130eb57efa2a98df6d98")</f>
        <v>4d009084de8cad94a180130eb57efa2a98df6d98</v>
      </c>
      <c r="C10" s="30" t="s">
        <v>81</v>
      </c>
      <c r="D10" s="25"/>
      <c r="E10" s="30" t="s">
        <v>74</v>
      </c>
      <c r="F10" s="25" t="n">
        <v>0</v>
      </c>
      <c r="G10" s="31"/>
      <c r="H10" s="30"/>
      <c r="I10" s="30" t="n">
        <v>1</v>
      </c>
      <c r="J10" s="33"/>
      <c r="K10" s="36" t="n">
        <v>1</v>
      </c>
      <c r="L10" s="36"/>
      <c r="M10" s="33"/>
      <c r="N10" s="29" t="n">
        <v>1</v>
      </c>
      <c r="O10" s="29"/>
      <c r="P10" s="29"/>
      <c r="Q10" s="29"/>
      <c r="R10" s="29"/>
      <c r="S10" s="29"/>
      <c r="T10" s="29"/>
      <c r="U10" s="28"/>
      <c r="V10" s="29" t="n">
        <f aca="false">SUM(N10:Q10)</f>
        <v>1</v>
      </c>
      <c r="W10" s="29" t="n">
        <f aca="false">SUM(R10:T10)</f>
        <v>0</v>
      </c>
      <c r="X10" s="28"/>
      <c r="Y10" s="29"/>
      <c r="Z10" s="29"/>
      <c r="AA10" s="29"/>
      <c r="AB10" s="29" t="n">
        <v>1</v>
      </c>
      <c r="AC10" s="29"/>
      <c r="AD10" s="33"/>
      <c r="AE10" s="29" t="n">
        <v>1</v>
      </c>
      <c r="AF10" s="29"/>
      <c r="AG10" s="29"/>
      <c r="AH10" s="33"/>
      <c r="AI10" s="29"/>
      <c r="AJ10" s="29"/>
      <c r="AK10" s="33"/>
      <c r="AL10" s="36"/>
      <c r="AM10" s="29"/>
      <c r="AN10" s="33"/>
      <c r="AO10" s="36"/>
      <c r="AP10" s="36" t="n">
        <v>1</v>
      </c>
      <c r="AQ10" s="36"/>
      <c r="AR10" s="36"/>
      <c r="AS10" s="36"/>
      <c r="AT10" s="33"/>
      <c r="AU10" s="36" t="n">
        <v>1</v>
      </c>
      <c r="AV10" s="36"/>
      <c r="AW10" s="36"/>
      <c r="AX10" s="36"/>
      <c r="AY10" s="36"/>
      <c r="AZ10" s="36"/>
      <c r="BA10" s="36"/>
      <c r="BB10" s="36"/>
      <c r="BC10" s="33"/>
      <c r="BD10" s="30" t="n">
        <v>4</v>
      </c>
      <c r="BE10" s="30"/>
    </row>
    <row r="11" customFormat="false" ht="15.75" hidden="false" customHeight="false" outlineLevel="0" collapsed="false">
      <c r="A11" s="30" t="n">
        <v>9</v>
      </c>
      <c r="B11" s="35" t="str">
        <f aca="false">HYPERLINK("https://docs.google.com/document/d/1QY_mY_snZQBhDrcT6vfgc1G1CHFF1OxcqhmL3df4wQY/edit","6cbb8e070d6c3a66bf48fbe5cbf689557eee23db")</f>
        <v>6cbb8e070d6c3a66bf48fbe5cbf689557eee23db</v>
      </c>
      <c r="C11" s="30" t="s">
        <v>82</v>
      </c>
      <c r="D11" s="25"/>
      <c r="E11" s="30" t="s">
        <v>74</v>
      </c>
      <c r="F11" s="25" t="n">
        <v>0</v>
      </c>
      <c r="G11" s="31"/>
      <c r="H11" s="30"/>
      <c r="I11" s="30" t="n">
        <v>1</v>
      </c>
      <c r="J11" s="33"/>
      <c r="K11" s="36" t="n">
        <v>1</v>
      </c>
      <c r="L11" s="36"/>
      <c r="M11" s="33"/>
      <c r="N11" s="29" t="n">
        <v>1</v>
      </c>
      <c r="O11" s="29"/>
      <c r="P11" s="29"/>
      <c r="Q11" s="29"/>
      <c r="R11" s="29"/>
      <c r="S11" s="29"/>
      <c r="T11" s="29"/>
      <c r="U11" s="28"/>
      <c r="V11" s="29" t="n">
        <f aca="false">SUM(N11:Q11)</f>
        <v>1</v>
      </c>
      <c r="W11" s="29" t="n">
        <f aca="false">SUM(R11:T11)</f>
        <v>0</v>
      </c>
      <c r="X11" s="28"/>
      <c r="Y11" s="29" t="n">
        <v>1</v>
      </c>
      <c r="Z11" s="29"/>
      <c r="AA11" s="29"/>
      <c r="AB11" s="29"/>
      <c r="AC11" s="29"/>
      <c r="AD11" s="33"/>
      <c r="AE11" s="29" t="n">
        <v>1</v>
      </c>
      <c r="AF11" s="29"/>
      <c r="AG11" s="29"/>
      <c r="AH11" s="33"/>
      <c r="AI11" s="29"/>
      <c r="AJ11" s="29"/>
      <c r="AK11" s="33"/>
      <c r="AL11" s="36"/>
      <c r="AM11" s="29"/>
      <c r="AN11" s="33"/>
      <c r="AO11" s="36" t="n">
        <v>1</v>
      </c>
      <c r="AP11" s="36"/>
      <c r="AQ11" s="36"/>
      <c r="AR11" s="36"/>
      <c r="AS11" s="36"/>
      <c r="AT11" s="33"/>
      <c r="AU11" s="36" t="n">
        <v>1</v>
      </c>
      <c r="AV11" s="36"/>
      <c r="AW11" s="36"/>
      <c r="AX11" s="36"/>
      <c r="AY11" s="36"/>
      <c r="AZ11" s="36"/>
      <c r="BA11" s="36"/>
      <c r="BB11" s="36"/>
      <c r="BC11" s="33"/>
      <c r="BD11" s="30" t="n">
        <v>1</v>
      </c>
      <c r="BE11" s="30"/>
    </row>
    <row r="12" customFormat="false" ht="15.75" hidden="false" customHeight="false" outlineLevel="0" collapsed="false">
      <c r="A12" s="30" t="n">
        <v>10</v>
      </c>
      <c r="B12" s="35" t="str">
        <f aca="false">HYPERLINK("https://docs.google.com/document/d/13CJU9Q0RKdRrJJ8q0R9rScJXKJEy2Gqnh8UXToWtQs8/edit","37addf0a50ccba51630368c6ed09eb08166d6f48")</f>
        <v>37addf0a50ccba51630368c6ed09eb08166d6f48</v>
      </c>
      <c r="C12" s="30" t="s">
        <v>83</v>
      </c>
      <c r="D12" s="25"/>
      <c r="E12" s="30" t="s">
        <v>74</v>
      </c>
      <c r="F12" s="25" t="n">
        <v>0</v>
      </c>
      <c r="G12" s="31"/>
      <c r="H12" s="30"/>
      <c r="I12" s="30" t="n">
        <v>1</v>
      </c>
      <c r="J12" s="33"/>
      <c r="K12" s="36" t="n">
        <v>1</v>
      </c>
      <c r="L12" s="36"/>
      <c r="M12" s="33"/>
      <c r="N12" s="29" t="n">
        <v>1</v>
      </c>
      <c r="O12" s="29"/>
      <c r="P12" s="29"/>
      <c r="Q12" s="29"/>
      <c r="R12" s="29"/>
      <c r="S12" s="29"/>
      <c r="T12" s="29"/>
      <c r="U12" s="28"/>
      <c r="V12" s="29" t="n">
        <f aca="false">SUM(N12:Q12)</f>
        <v>1</v>
      </c>
      <c r="W12" s="29" t="n">
        <f aca="false">SUM(R12:T12)</f>
        <v>0</v>
      </c>
      <c r="X12" s="28"/>
      <c r="Y12" s="29"/>
      <c r="Z12" s="29"/>
      <c r="AA12" s="29"/>
      <c r="AB12" s="29" t="n">
        <v>1</v>
      </c>
      <c r="AC12" s="29"/>
      <c r="AD12" s="33"/>
      <c r="AE12" s="29" t="n">
        <v>1</v>
      </c>
      <c r="AF12" s="29"/>
      <c r="AG12" s="29"/>
      <c r="AH12" s="33"/>
      <c r="AI12" s="29"/>
      <c r="AJ12" s="29"/>
      <c r="AK12" s="33"/>
      <c r="AL12" s="36"/>
      <c r="AM12" s="29"/>
      <c r="AN12" s="33"/>
      <c r="AO12" s="36" t="n">
        <v>1</v>
      </c>
      <c r="AP12" s="36"/>
      <c r="AQ12" s="36"/>
      <c r="AR12" s="36"/>
      <c r="AS12" s="36"/>
      <c r="AT12" s="33"/>
      <c r="AU12" s="36" t="n">
        <v>1</v>
      </c>
      <c r="AV12" s="36"/>
      <c r="AW12" s="36"/>
      <c r="AX12" s="36"/>
      <c r="AY12" s="36"/>
      <c r="AZ12" s="36"/>
      <c r="BA12" s="36"/>
      <c r="BB12" s="36"/>
      <c r="BC12" s="33"/>
      <c r="BD12" s="30" t="n">
        <v>2</v>
      </c>
      <c r="BE12" s="30"/>
    </row>
    <row r="13" customFormat="false" ht="15.75" hidden="false" customHeight="false" outlineLevel="0" collapsed="false">
      <c r="A13" s="30" t="n">
        <v>11</v>
      </c>
      <c r="B13" s="35" t="str">
        <f aca="false">HYPERLINK("https://docs.google.com/document/d/1eK90ZkBs5I7PyTaErOCionoujSjmsUyXaNZjHkWGPxU/edit","bd2b3d363ff7c46e01cce4e6a41d41f24a0047da")</f>
        <v>bd2b3d363ff7c46e01cce4e6a41d41f24a0047da</v>
      </c>
      <c r="C13" s="30" t="s">
        <v>84</v>
      </c>
      <c r="D13" s="25"/>
      <c r="E13" s="30" t="s">
        <v>74</v>
      </c>
      <c r="F13" s="25" t="n">
        <v>0</v>
      </c>
      <c r="G13" s="31"/>
      <c r="H13" s="30" t="n">
        <v>1</v>
      </c>
      <c r="J13" s="33"/>
      <c r="K13" s="36" t="n">
        <v>1</v>
      </c>
      <c r="L13" s="36"/>
      <c r="M13" s="33"/>
      <c r="N13" s="29" t="n">
        <v>1</v>
      </c>
      <c r="O13" s="29"/>
      <c r="P13" s="29"/>
      <c r="Q13" s="29"/>
      <c r="R13" s="29"/>
      <c r="S13" s="29"/>
      <c r="T13" s="29"/>
      <c r="U13" s="28"/>
      <c r="V13" s="29" t="n">
        <f aca="false">SUM(N13:Q13)</f>
        <v>1</v>
      </c>
      <c r="W13" s="29" t="n">
        <f aca="false">SUM(R13:T13)</f>
        <v>0</v>
      </c>
      <c r="X13" s="28"/>
      <c r="Y13" s="29"/>
      <c r="Z13" s="29" t="n">
        <v>1</v>
      </c>
      <c r="AA13" s="29"/>
      <c r="AB13" s="29"/>
      <c r="AC13" s="29"/>
      <c r="AD13" s="33"/>
      <c r="AE13" s="29"/>
      <c r="AF13" s="29" t="n">
        <v>1</v>
      </c>
      <c r="AG13" s="29"/>
      <c r="AH13" s="33"/>
      <c r="AI13" s="29"/>
      <c r="AJ13" s="29"/>
      <c r="AK13" s="33"/>
      <c r="AL13" s="36"/>
      <c r="AM13" s="29"/>
      <c r="AN13" s="33"/>
      <c r="AO13" s="36" t="n">
        <v>1</v>
      </c>
      <c r="AP13" s="36"/>
      <c r="AQ13" s="36"/>
      <c r="AR13" s="36"/>
      <c r="AS13" s="36"/>
      <c r="AT13" s="33"/>
      <c r="AU13" s="36" t="n">
        <v>1</v>
      </c>
      <c r="AV13" s="36"/>
      <c r="AW13" s="36"/>
      <c r="AX13" s="36"/>
      <c r="AY13" s="36"/>
      <c r="AZ13" s="36"/>
      <c r="BA13" s="36"/>
      <c r="BB13" s="36"/>
      <c r="BC13" s="33"/>
      <c r="BD13" s="30" t="n">
        <v>12</v>
      </c>
      <c r="BE13" s="30"/>
    </row>
    <row r="14" customFormat="false" ht="15.75" hidden="false" customHeight="false" outlineLevel="0" collapsed="false">
      <c r="A14" s="30" t="n">
        <v>12</v>
      </c>
      <c r="B14" s="35" t="str">
        <f aca="false">HYPERLINK("https://docs.google.com/document/d/12dRK4GqZ1instwLkQipjHS_U_DM-YNpQlnHGzi_8Xvg/edit","f2d384fca6fa08da13fdc01c7991e8e35b081198")</f>
        <v>f2d384fca6fa08da13fdc01c7991e8e35b081198</v>
      </c>
      <c r="C14" s="30" t="s">
        <v>85</v>
      </c>
      <c r="D14" s="25"/>
      <c r="E14" s="30" t="s">
        <v>74</v>
      </c>
      <c r="F14" s="25" t="n">
        <v>0</v>
      </c>
      <c r="G14" s="31"/>
      <c r="H14" s="30"/>
      <c r="I14" s="30" t="n">
        <v>1</v>
      </c>
      <c r="J14" s="33"/>
      <c r="K14" s="36" t="n">
        <v>1</v>
      </c>
      <c r="L14" s="36"/>
      <c r="M14" s="33"/>
      <c r="N14" s="29"/>
      <c r="O14" s="29" t="n">
        <v>1</v>
      </c>
      <c r="P14" s="29"/>
      <c r="Q14" s="29"/>
      <c r="R14" s="29"/>
      <c r="S14" s="29"/>
      <c r="T14" s="29"/>
      <c r="U14" s="28"/>
      <c r="V14" s="29" t="n">
        <f aca="false">SUM(N14:Q14)</f>
        <v>1</v>
      </c>
      <c r="W14" s="29" t="n">
        <f aca="false">SUM(R14:T14)</f>
        <v>0</v>
      </c>
      <c r="X14" s="28"/>
      <c r="Y14" s="29"/>
      <c r="Z14" s="29"/>
      <c r="AA14" s="29"/>
      <c r="AB14" s="29" t="n">
        <v>1</v>
      </c>
      <c r="AC14" s="29"/>
      <c r="AD14" s="33"/>
      <c r="AE14" s="29"/>
      <c r="AF14" s="29"/>
      <c r="AG14" s="29"/>
      <c r="AH14" s="33"/>
      <c r="AI14" s="29"/>
      <c r="AJ14" s="29"/>
      <c r="AK14" s="33"/>
      <c r="AL14" s="36"/>
      <c r="AM14" s="29"/>
      <c r="AN14" s="33"/>
      <c r="AO14" s="36"/>
      <c r="AP14" s="36"/>
      <c r="AQ14" s="36"/>
      <c r="AR14" s="36"/>
      <c r="AS14" s="36" t="n">
        <v>1</v>
      </c>
      <c r="AT14" s="33"/>
      <c r="AU14" s="36"/>
      <c r="AV14" s="36"/>
      <c r="AW14" s="36"/>
      <c r="AX14" s="36"/>
      <c r="AY14" s="36"/>
      <c r="AZ14" s="36"/>
      <c r="BA14" s="36"/>
      <c r="BB14" s="36"/>
      <c r="BC14" s="33"/>
      <c r="BD14" s="30" t="n">
        <v>1</v>
      </c>
      <c r="BE14" s="30"/>
    </row>
    <row r="15" customFormat="false" ht="15.75" hidden="false" customHeight="false" outlineLevel="0" collapsed="false">
      <c r="A15" s="30" t="n">
        <v>13</v>
      </c>
      <c r="B15" s="35" t="str">
        <f aca="false">HYPERLINK("https://docs.google.com/document/d/1-TP19rqrcTsFNwYoxquUOD4CHZSz4fCgVbJU-YP7L5Q/edit","42360d164b9f25fb4b150ef066fcf57fa39559a7")</f>
        <v>42360d164b9f25fb4b150ef066fcf57fa39559a7</v>
      </c>
      <c r="C15" s="30" t="s">
        <v>86</v>
      </c>
      <c r="D15" s="25"/>
      <c r="E15" s="30" t="s">
        <v>74</v>
      </c>
      <c r="F15" s="25" t="n">
        <v>0</v>
      </c>
      <c r="G15" s="31"/>
      <c r="H15" s="30"/>
      <c r="I15" s="30" t="n">
        <v>1</v>
      </c>
      <c r="J15" s="33"/>
      <c r="K15" s="36"/>
      <c r="L15" s="36" t="n">
        <v>1</v>
      </c>
      <c r="M15" s="33"/>
      <c r="N15" s="29"/>
      <c r="O15" s="29"/>
      <c r="P15" s="29" t="n">
        <v>1</v>
      </c>
      <c r="Q15" s="29"/>
      <c r="R15" s="29"/>
      <c r="S15" s="29"/>
      <c r="T15" s="29"/>
      <c r="U15" s="28"/>
      <c r="V15" s="29" t="n">
        <f aca="false">SUM(N15:Q15)</f>
        <v>1</v>
      </c>
      <c r="W15" s="29" t="n">
        <f aca="false">SUM(R15:T15)</f>
        <v>0</v>
      </c>
      <c r="X15" s="28"/>
      <c r="Y15" s="29"/>
      <c r="Z15" s="29" t="n">
        <v>1</v>
      </c>
      <c r="AA15" s="29"/>
      <c r="AB15" s="29"/>
      <c r="AC15" s="29"/>
      <c r="AD15" s="33"/>
      <c r="AE15" s="29"/>
      <c r="AF15" s="29"/>
      <c r="AG15" s="29"/>
      <c r="AH15" s="33"/>
      <c r="AI15" s="29"/>
      <c r="AJ15" s="29"/>
      <c r="AK15" s="33"/>
      <c r="AL15" s="36"/>
      <c r="AM15" s="29"/>
      <c r="AN15" s="33"/>
      <c r="AO15" s="36"/>
      <c r="AP15" s="36"/>
      <c r="AQ15" s="36"/>
      <c r="AR15" s="36" t="n">
        <v>1</v>
      </c>
      <c r="AS15" s="36"/>
      <c r="AT15" s="33"/>
      <c r="AU15" s="36"/>
      <c r="AV15" s="36"/>
      <c r="AW15" s="36"/>
      <c r="AX15" s="36" t="n">
        <v>1</v>
      </c>
      <c r="AY15" s="36"/>
      <c r="AZ15" s="36"/>
      <c r="BA15" s="36"/>
      <c r="BB15" s="36"/>
      <c r="BC15" s="33"/>
      <c r="BD15" s="30" t="n">
        <v>1</v>
      </c>
      <c r="BE15" s="30"/>
    </row>
    <row r="16" customFormat="false" ht="15.75" hidden="false" customHeight="false" outlineLevel="0" collapsed="false">
      <c r="A16" s="39" t="n">
        <v>14</v>
      </c>
      <c r="B16" s="35" t="str">
        <f aca="false">HYPERLINK("https://docs.google.com/document/d/1Ar86MzTF_f8W26Vlb6UrEi4kG1mavGm5qRpnsfknhZ8/edit","a69a59ffc7e3d028a72d1195c2c1535f447eaa84")</f>
        <v>a69a59ffc7e3d028a72d1195c2c1535f447eaa84</v>
      </c>
      <c r="C16" s="30" t="s">
        <v>87</v>
      </c>
      <c r="D16" s="25" t="n">
        <v>1</v>
      </c>
      <c r="E16" s="30" t="s">
        <v>74</v>
      </c>
      <c r="F16" s="25" t="n">
        <v>0</v>
      </c>
      <c r="G16" s="31"/>
      <c r="H16" s="30" t="n">
        <v>1</v>
      </c>
      <c r="I16" s="30"/>
      <c r="J16" s="33"/>
      <c r="K16" s="36"/>
      <c r="L16" s="36" t="n">
        <v>1</v>
      </c>
      <c r="M16" s="33"/>
      <c r="N16" s="29"/>
      <c r="O16" s="29"/>
      <c r="P16" s="29"/>
      <c r="Q16" s="29"/>
      <c r="R16" s="29"/>
      <c r="S16" s="29" t="n">
        <v>1</v>
      </c>
      <c r="T16" s="29"/>
      <c r="U16" s="28"/>
      <c r="V16" s="29" t="n">
        <f aca="false">SUM(N16:Q16)</f>
        <v>0</v>
      </c>
      <c r="W16" s="29" t="n">
        <f aca="false">SUM(R16:T16)</f>
        <v>1</v>
      </c>
      <c r="X16" s="28"/>
      <c r="Y16" s="29" t="n">
        <v>1</v>
      </c>
      <c r="Z16" s="29"/>
      <c r="AA16" s="29"/>
      <c r="AB16" s="29"/>
      <c r="AC16" s="29"/>
      <c r="AD16" s="33"/>
      <c r="AE16" s="29"/>
      <c r="AF16" s="29"/>
      <c r="AG16" s="29"/>
      <c r="AH16" s="33"/>
      <c r="AI16" s="29"/>
      <c r="AJ16" s="29"/>
      <c r="AK16" s="33"/>
      <c r="AL16" s="36"/>
      <c r="AM16" s="29"/>
      <c r="AN16" s="33"/>
      <c r="AO16" s="36"/>
      <c r="AP16" s="36"/>
      <c r="AQ16" s="36" t="n">
        <v>1</v>
      </c>
      <c r="AR16" s="36"/>
      <c r="AS16" s="36"/>
      <c r="AT16" s="33"/>
      <c r="AU16" s="36"/>
      <c r="AV16" s="36" t="n">
        <v>1</v>
      </c>
      <c r="AW16" s="36"/>
      <c r="AX16" s="36"/>
      <c r="AY16" s="36"/>
      <c r="AZ16" s="36" t="n">
        <v>1</v>
      </c>
      <c r="BA16" s="36"/>
      <c r="BB16" s="36" t="n">
        <v>1</v>
      </c>
      <c r="BC16" s="33"/>
      <c r="BD16" s="30" t="n">
        <v>14</v>
      </c>
      <c r="BE16" s="30"/>
    </row>
    <row r="17" customFormat="false" ht="15.75" hidden="false" customHeight="false" outlineLevel="0" collapsed="false">
      <c r="A17" s="30" t="n">
        <v>15</v>
      </c>
      <c r="B17" s="35" t="str">
        <f aca="false">HYPERLINK("https://docs.google.com/document/d/1_ZItQu4DAMnRCTHsluq3n-21zAanRRDGfi2tSKv-ddw/edit","a44fcd3d27c06aaa60d8d1cbce169f0d982e74b1")</f>
        <v>a44fcd3d27c06aaa60d8d1cbce169f0d982e74b1</v>
      </c>
      <c r="C17" s="30" t="s">
        <v>88</v>
      </c>
      <c r="D17" s="25"/>
      <c r="E17" s="30" t="s">
        <v>74</v>
      </c>
      <c r="F17" s="25" t="n">
        <v>0</v>
      </c>
      <c r="G17" s="31"/>
      <c r="H17" s="30"/>
      <c r="I17" s="30" t="n">
        <v>1</v>
      </c>
      <c r="J17" s="33"/>
      <c r="K17" s="36" t="n">
        <v>1</v>
      </c>
      <c r="L17" s="36"/>
      <c r="M17" s="33"/>
      <c r="N17" s="29" t="n">
        <v>1</v>
      </c>
      <c r="O17" s="29"/>
      <c r="P17" s="29"/>
      <c r="Q17" s="29"/>
      <c r="R17" s="29"/>
      <c r="S17" s="29"/>
      <c r="T17" s="29"/>
      <c r="U17" s="28"/>
      <c r="V17" s="29" t="n">
        <f aca="false">SUM(N17:Q17)</f>
        <v>1</v>
      </c>
      <c r="W17" s="29" t="n">
        <f aca="false">SUM(R17:T17)</f>
        <v>0</v>
      </c>
      <c r="X17" s="28"/>
      <c r="Y17" s="29"/>
      <c r="Z17" s="29"/>
      <c r="AA17" s="29"/>
      <c r="AB17" s="29" t="n">
        <v>1</v>
      </c>
      <c r="AC17" s="29"/>
      <c r="AD17" s="33"/>
      <c r="AE17" s="29" t="n">
        <v>1</v>
      </c>
      <c r="AF17" s="29"/>
      <c r="AG17" s="29"/>
      <c r="AH17" s="33"/>
      <c r="AI17" s="29"/>
      <c r="AJ17" s="29"/>
      <c r="AK17" s="33"/>
      <c r="AL17" s="36"/>
      <c r="AM17" s="29"/>
      <c r="AN17" s="33"/>
      <c r="AO17" s="36" t="n">
        <v>1</v>
      </c>
      <c r="AP17" s="36"/>
      <c r="AQ17" s="36"/>
      <c r="AR17" s="36"/>
      <c r="AS17" s="36"/>
      <c r="AT17" s="33"/>
      <c r="AU17" s="36" t="n">
        <v>1</v>
      </c>
      <c r="AV17" s="36"/>
      <c r="AW17" s="36"/>
      <c r="AX17" s="36"/>
      <c r="AY17" s="36"/>
      <c r="AZ17" s="36"/>
      <c r="BA17" s="36"/>
      <c r="BB17" s="36"/>
      <c r="BC17" s="33"/>
      <c r="BD17" s="30" t="n">
        <v>2</v>
      </c>
      <c r="BE17" s="30"/>
    </row>
    <row r="18" customFormat="false" ht="15.75" hidden="false" customHeight="false" outlineLevel="0" collapsed="false">
      <c r="A18" s="30" t="n">
        <v>16</v>
      </c>
      <c r="B18" s="35" t="str">
        <f aca="false">HYPERLINK("https://docs.google.com/document/d/1IiQDjZto4y_7RnttIKV2q-oKVfx60hP_u8dZC9fHBv4/edit","58befe3081726ef74ea09198cd9488fb42c51f51")</f>
        <v>58befe3081726ef74ea09198cd9488fb42c51f51</v>
      </c>
      <c r="C18" s="30" t="s">
        <v>89</v>
      </c>
      <c r="D18" s="25" t="n">
        <v>1</v>
      </c>
      <c r="E18" s="30" t="s">
        <v>74</v>
      </c>
      <c r="F18" s="25" t="n">
        <v>0</v>
      </c>
      <c r="G18" s="31"/>
      <c r="I18" s="30" t="n">
        <v>1</v>
      </c>
      <c r="J18" s="33"/>
      <c r="K18" s="36"/>
      <c r="L18" s="36" t="n">
        <v>1</v>
      </c>
      <c r="M18" s="33"/>
      <c r="N18" s="29"/>
      <c r="O18" s="29"/>
      <c r="P18" s="29"/>
      <c r="Q18" s="29"/>
      <c r="R18" s="29"/>
      <c r="S18" s="29"/>
      <c r="T18" s="29" t="n">
        <v>1</v>
      </c>
      <c r="U18" s="28"/>
      <c r="V18" s="29" t="n">
        <f aca="false">SUM(N18:Q18)</f>
        <v>0</v>
      </c>
      <c r="W18" s="29" t="n">
        <f aca="false">SUM(R18:T18)</f>
        <v>1</v>
      </c>
      <c r="X18" s="28"/>
      <c r="Y18" s="29" t="n">
        <v>1</v>
      </c>
      <c r="Z18" s="29"/>
      <c r="AA18" s="29"/>
      <c r="AB18" s="29"/>
      <c r="AC18" s="29"/>
      <c r="AD18" s="33"/>
      <c r="AE18" s="29"/>
      <c r="AF18" s="29"/>
      <c r="AG18" s="29"/>
      <c r="AH18" s="33"/>
      <c r="AI18" s="29"/>
      <c r="AJ18" s="29"/>
      <c r="AK18" s="33"/>
      <c r="AL18" s="36"/>
      <c r="AM18" s="29"/>
      <c r="AN18" s="33"/>
      <c r="AO18" s="36"/>
      <c r="AP18" s="36"/>
      <c r="AQ18" s="36"/>
      <c r="AR18" s="36"/>
      <c r="AS18" s="36"/>
      <c r="AT18" s="33"/>
      <c r="AU18" s="36"/>
      <c r="AV18" s="36"/>
      <c r="AW18" s="36"/>
      <c r="AX18" s="36"/>
      <c r="AY18" s="36"/>
      <c r="AZ18" s="36"/>
      <c r="BA18" s="36"/>
      <c r="BB18" s="36" t="n">
        <v>1</v>
      </c>
      <c r="BC18" s="33"/>
      <c r="BD18" s="30" t="n">
        <v>8</v>
      </c>
      <c r="BE18" s="30"/>
    </row>
    <row r="19" customFormat="false" ht="15.75" hidden="false" customHeight="false" outlineLevel="0" collapsed="false">
      <c r="A19" s="39" t="n">
        <v>17</v>
      </c>
      <c r="B19" s="35" t="str">
        <f aca="false">HYPERLINK("https://docs.google.com/document/d/1Mnl66BqnvbI5Qxk-yt3UO0CFu6rDRf_i0j4zIWDxaj4/edit","2938dce794be7559ba73b4e9630015020a7fa937")</f>
        <v>2938dce794be7559ba73b4e9630015020a7fa937</v>
      </c>
      <c r="C19" s="30" t="s">
        <v>90</v>
      </c>
      <c r="D19" s="25" t="n">
        <v>0</v>
      </c>
      <c r="E19" s="30" t="s">
        <v>74</v>
      </c>
      <c r="F19" s="25" t="n">
        <v>0</v>
      </c>
      <c r="G19" s="31"/>
      <c r="H19" s="30"/>
      <c r="I19" s="30" t="n">
        <v>1</v>
      </c>
      <c r="J19" s="33"/>
      <c r="K19" s="36" t="n">
        <v>1</v>
      </c>
      <c r="L19" s="36"/>
      <c r="M19" s="33"/>
      <c r="N19" s="29"/>
      <c r="O19" s="29" t="n">
        <v>1</v>
      </c>
      <c r="P19" s="29"/>
      <c r="Q19" s="29"/>
      <c r="R19" s="29"/>
      <c r="S19" s="29"/>
      <c r="T19" s="29"/>
      <c r="U19" s="28"/>
      <c r="V19" s="29" t="n">
        <f aca="false">SUM(N19:Q19)</f>
        <v>1</v>
      </c>
      <c r="W19" s="29" t="n">
        <f aca="false">SUM(R19:T19)</f>
        <v>0</v>
      </c>
      <c r="X19" s="28"/>
      <c r="Y19" s="29"/>
      <c r="Z19" s="29"/>
      <c r="AA19" s="29"/>
      <c r="AB19" s="29"/>
      <c r="AC19" s="29" t="n">
        <v>1</v>
      </c>
      <c r="AD19" s="33"/>
      <c r="AE19" s="29"/>
      <c r="AF19" s="29"/>
      <c r="AG19" s="29"/>
      <c r="AH19" s="33"/>
      <c r="AI19" s="29"/>
      <c r="AJ19" s="29"/>
      <c r="AK19" s="33"/>
      <c r="AL19" s="36"/>
      <c r="AM19" s="29"/>
      <c r="AN19" s="33"/>
      <c r="AO19" s="36"/>
      <c r="AP19" s="36"/>
      <c r="AQ19" s="36"/>
      <c r="AR19" s="36"/>
      <c r="AS19" s="36" t="n">
        <v>1</v>
      </c>
      <c r="AT19" s="33"/>
      <c r="AU19" s="36"/>
      <c r="AV19" s="36"/>
      <c r="AW19" s="36"/>
      <c r="AX19" s="36"/>
      <c r="AY19" s="36"/>
      <c r="AZ19" s="36"/>
      <c r="BA19" s="36"/>
      <c r="BB19" s="36"/>
      <c r="BC19" s="33"/>
      <c r="BD19" s="30" t="n">
        <v>32</v>
      </c>
      <c r="BE19" s="30"/>
    </row>
    <row r="20" customFormat="false" ht="15.75" hidden="false" customHeight="false" outlineLevel="0" collapsed="false">
      <c r="A20" s="30" t="n">
        <v>18</v>
      </c>
      <c r="B20" s="35" t="str">
        <f aca="false">HYPERLINK("https://docs.google.com/document/d/11_GfdrWAb1fObWLl2KMpnOxwDqXv-eqwAkqtx6j2-jw/edit?usp=sharing","da28210a157a3bf5662f1a049bb10f9b69d2a5a2")</f>
        <v>da28210a157a3bf5662f1a049bb10f9b69d2a5a2</v>
      </c>
      <c r="C20" s="30" t="s">
        <v>91</v>
      </c>
      <c r="D20" s="25"/>
      <c r="E20" s="30" t="s">
        <v>74</v>
      </c>
      <c r="F20" s="25" t="n">
        <v>1</v>
      </c>
      <c r="G20" s="31"/>
      <c r="H20" s="30"/>
      <c r="I20" s="30" t="n">
        <v>1</v>
      </c>
      <c r="J20" s="33"/>
      <c r="K20" s="36"/>
      <c r="L20" s="36" t="n">
        <v>1</v>
      </c>
      <c r="M20" s="33"/>
      <c r="N20" s="29"/>
      <c r="O20" s="29"/>
      <c r="P20" s="29"/>
      <c r="Q20" s="29"/>
      <c r="R20" s="29" t="n">
        <v>1</v>
      </c>
      <c r="S20" s="29"/>
      <c r="T20" s="29"/>
      <c r="U20" s="28"/>
      <c r="V20" s="29" t="n">
        <f aca="false">SUM(N20:Q20)</f>
        <v>0</v>
      </c>
      <c r="W20" s="29" t="n">
        <f aca="false">SUM(R20:T20)</f>
        <v>1</v>
      </c>
      <c r="X20" s="28"/>
      <c r="Y20" s="29" t="n">
        <v>1</v>
      </c>
      <c r="Z20" s="29"/>
      <c r="AA20" s="29"/>
      <c r="AB20" s="29"/>
      <c r="AC20" s="29"/>
      <c r="AD20" s="33"/>
      <c r="AE20" s="29"/>
      <c r="AF20" s="29"/>
      <c r="AG20" s="29"/>
      <c r="AH20" s="33"/>
      <c r="AI20" s="29"/>
      <c r="AJ20" s="29"/>
      <c r="AK20" s="33"/>
      <c r="AL20" s="36"/>
      <c r="AM20" s="29" t="n">
        <v>1</v>
      </c>
      <c r="AN20" s="33"/>
      <c r="AO20" s="36"/>
      <c r="AP20" s="36"/>
      <c r="AQ20" s="36" t="n">
        <v>1</v>
      </c>
      <c r="AR20" s="36"/>
      <c r="AS20" s="36"/>
      <c r="AT20" s="33"/>
      <c r="AU20" s="36"/>
      <c r="AV20" s="36" t="n">
        <v>1</v>
      </c>
      <c r="AW20" s="36"/>
      <c r="AX20" s="36"/>
      <c r="AY20" s="36"/>
      <c r="AZ20" s="36"/>
      <c r="BA20" s="36"/>
      <c r="BB20" s="36"/>
      <c r="BC20" s="33"/>
      <c r="BD20" s="30" t="n">
        <v>1</v>
      </c>
      <c r="BE20" s="30"/>
    </row>
    <row r="21" customFormat="false" ht="15.75" hidden="false" customHeight="false" outlineLevel="0" collapsed="false">
      <c r="A21" s="30" t="n">
        <v>19</v>
      </c>
      <c r="B21" s="35" t="str">
        <f aca="false">HYPERLINK("https://docs.google.com/document/d/18XAyjwM6KUysFT9pSWGG7faXXmGl04E0MbmEfzoLWBI/edit?usp=sharing","d55998be81973be5b083eed56b223c8ce98ce073")</f>
        <v>d55998be81973be5b083eed56b223c8ce98ce073</v>
      </c>
      <c r="D21" s="25"/>
      <c r="E21" s="30" t="s">
        <v>74</v>
      </c>
      <c r="F21" s="25" t="n">
        <v>1</v>
      </c>
      <c r="G21" s="31"/>
      <c r="H21" s="30"/>
      <c r="I21" s="30" t="n">
        <v>1</v>
      </c>
      <c r="J21" s="33"/>
      <c r="K21" s="36"/>
      <c r="L21" s="36" t="n">
        <v>1</v>
      </c>
      <c r="M21" s="33"/>
      <c r="N21" s="29"/>
      <c r="O21" s="29"/>
      <c r="P21" s="29"/>
      <c r="Q21" s="29"/>
      <c r="R21" s="29" t="n">
        <v>1</v>
      </c>
      <c r="S21" s="29"/>
      <c r="T21" s="29"/>
      <c r="U21" s="28"/>
      <c r="V21" s="29" t="n">
        <f aca="false">SUM(N21:Q21)</f>
        <v>0</v>
      </c>
      <c r="W21" s="29" t="n">
        <f aca="false">SUM(R21:T21)</f>
        <v>1</v>
      </c>
      <c r="X21" s="28"/>
      <c r="Y21" s="29" t="n">
        <v>1</v>
      </c>
      <c r="Z21" s="29"/>
      <c r="AA21" s="29"/>
      <c r="AB21" s="29"/>
      <c r="AC21" s="29"/>
      <c r="AD21" s="33"/>
      <c r="AE21" s="29"/>
      <c r="AF21" s="29"/>
      <c r="AG21" s="29"/>
      <c r="AH21" s="33"/>
      <c r="AI21" s="29"/>
      <c r="AJ21" s="29"/>
      <c r="AK21" s="33"/>
      <c r="AL21" s="36"/>
      <c r="AM21" s="29" t="n">
        <v>1</v>
      </c>
      <c r="AN21" s="33"/>
      <c r="AO21" s="36"/>
      <c r="AP21" s="36"/>
      <c r="AQ21" s="36" t="n">
        <v>1</v>
      </c>
      <c r="AR21" s="36"/>
      <c r="AS21" s="36"/>
      <c r="AT21" s="33"/>
      <c r="AU21" s="36"/>
      <c r="AV21" s="36" t="n">
        <v>1</v>
      </c>
      <c r="AW21" s="36"/>
      <c r="AX21" s="36"/>
      <c r="AY21" s="36"/>
      <c r="AZ21" s="36"/>
      <c r="BA21" s="36"/>
      <c r="BB21" s="36"/>
      <c r="BC21" s="33"/>
      <c r="BD21" s="30" t="n">
        <v>4</v>
      </c>
      <c r="BE21" s="30"/>
    </row>
    <row r="22" customFormat="false" ht="15.75" hidden="false" customHeight="false" outlineLevel="0" collapsed="false">
      <c r="A22" s="30" t="n">
        <v>20</v>
      </c>
      <c r="B22" s="35" t="str">
        <f aca="false">HYPERLINK("https://docs.google.com/document/d/1ViavLByxfJWOXCZ0vxcQxQGnrOKNglBzruFFnIvFQOI/edit?usp=sharing","3037e4f7c4eec06cf3a5afca6f58ec58b4bdd63e")</f>
        <v>3037e4f7c4eec06cf3a5afca6f58ec58b4bdd63e</v>
      </c>
      <c r="C22" s="30" t="s">
        <v>92</v>
      </c>
      <c r="D22" s="25"/>
      <c r="E22" s="30" t="s">
        <v>74</v>
      </c>
      <c r="F22" s="25" t="n">
        <v>1</v>
      </c>
      <c r="G22" s="31"/>
      <c r="H22" s="30"/>
      <c r="I22" s="30" t="n">
        <v>1</v>
      </c>
      <c r="J22" s="33"/>
      <c r="K22" s="36"/>
      <c r="L22" s="36" t="n">
        <v>1</v>
      </c>
      <c r="M22" s="33"/>
      <c r="N22" s="29"/>
      <c r="O22" s="29"/>
      <c r="P22" s="29"/>
      <c r="Q22" s="29"/>
      <c r="R22" s="29"/>
      <c r="S22" s="29"/>
      <c r="T22" s="29" t="n">
        <v>1</v>
      </c>
      <c r="U22" s="28"/>
      <c r="V22" s="29" t="n">
        <f aca="false">SUM(N22:Q22)</f>
        <v>0</v>
      </c>
      <c r="W22" s="29" t="n">
        <f aca="false">SUM(R22:T22)</f>
        <v>1</v>
      </c>
      <c r="X22" s="28"/>
      <c r="Y22" s="29"/>
      <c r="Z22" s="29"/>
      <c r="AA22" s="29"/>
      <c r="AB22" s="29"/>
      <c r="AC22" s="29" t="n">
        <v>1</v>
      </c>
      <c r="AD22" s="33"/>
      <c r="AE22" s="29"/>
      <c r="AF22" s="29"/>
      <c r="AG22" s="29"/>
      <c r="AH22" s="33"/>
      <c r="AI22" s="29"/>
      <c r="AJ22" s="29"/>
      <c r="AK22" s="33"/>
      <c r="AL22" s="36"/>
      <c r="AM22" s="29"/>
      <c r="AN22" s="33"/>
      <c r="AO22" s="36"/>
      <c r="AP22" s="36"/>
      <c r="AQ22" s="36"/>
      <c r="AR22" s="36"/>
      <c r="AS22" s="36"/>
      <c r="AT22" s="33"/>
      <c r="AU22" s="36"/>
      <c r="AV22" s="36"/>
      <c r="AW22" s="36"/>
      <c r="AX22" s="36"/>
      <c r="AY22" s="36"/>
      <c r="AZ22" s="36"/>
      <c r="BA22" s="36"/>
      <c r="BB22" s="36"/>
      <c r="BC22" s="33"/>
      <c r="BD22" s="30" t="n">
        <v>2</v>
      </c>
      <c r="BE22" s="30"/>
    </row>
    <row r="23" customFormat="false" ht="15.75" hidden="false" customHeight="false" outlineLevel="0" collapsed="false">
      <c r="A23" s="30" t="n">
        <v>21</v>
      </c>
      <c r="B23" s="35" t="str">
        <f aca="false">HYPERLINK("https://docs.google.com/document/d/1hjDPUmxQmv8eeXSpbnm05hh2s-opENCJGXTgzCzd0zA/edit?usp=sharing","d3a6ee1e55a53ee54b91ffb6c53ba674768cf9de")</f>
        <v>d3a6ee1e55a53ee54b91ffb6c53ba674768cf9de</v>
      </c>
      <c r="C23" s="30" t="s">
        <v>93</v>
      </c>
      <c r="D23" s="25"/>
      <c r="E23" s="30" t="s">
        <v>74</v>
      </c>
      <c r="F23" s="25" t="n">
        <v>1</v>
      </c>
      <c r="G23" s="31"/>
      <c r="H23" s="30"/>
      <c r="I23" s="30" t="n">
        <v>1</v>
      </c>
      <c r="J23" s="33"/>
      <c r="K23" s="36"/>
      <c r="L23" s="36" t="n">
        <v>1</v>
      </c>
      <c r="M23" s="33"/>
      <c r="N23" s="29"/>
      <c r="O23" s="29"/>
      <c r="P23" s="29"/>
      <c r="Q23" s="29"/>
      <c r="R23" s="29" t="n">
        <v>1</v>
      </c>
      <c r="S23" s="29"/>
      <c r="T23" s="29"/>
      <c r="U23" s="28"/>
      <c r="V23" s="29" t="n">
        <f aca="false">SUM(N23:Q23)</f>
        <v>0</v>
      </c>
      <c r="W23" s="29" t="n">
        <f aca="false">SUM(R23:T23)</f>
        <v>1</v>
      </c>
      <c r="X23" s="28"/>
      <c r="Y23" s="29"/>
      <c r="Z23" s="29"/>
      <c r="AA23" s="29" t="n">
        <v>1</v>
      </c>
      <c r="AB23" s="29"/>
      <c r="AC23" s="29"/>
      <c r="AD23" s="33"/>
      <c r="AE23" s="29"/>
      <c r="AF23" s="29"/>
      <c r="AG23" s="29"/>
      <c r="AH23" s="33"/>
      <c r="AI23" s="29"/>
      <c r="AJ23" s="29"/>
      <c r="AK23" s="33"/>
      <c r="AL23" s="36"/>
      <c r="AM23" s="29" t="n">
        <v>1</v>
      </c>
      <c r="AN23" s="33"/>
      <c r="AO23" s="36"/>
      <c r="AP23" s="36"/>
      <c r="AQ23" s="36" t="n">
        <v>1</v>
      </c>
      <c r="AR23" s="36"/>
      <c r="AS23" s="36"/>
      <c r="AT23" s="33"/>
      <c r="AU23" s="36"/>
      <c r="AV23" s="36" t="n">
        <v>1</v>
      </c>
      <c r="AW23" s="36"/>
      <c r="AX23" s="36"/>
      <c r="AY23" s="36"/>
      <c r="AZ23" s="36"/>
      <c r="BA23" s="36"/>
      <c r="BB23" s="36"/>
      <c r="BC23" s="33"/>
      <c r="BD23" s="30" t="n">
        <v>1</v>
      </c>
      <c r="BE23" s="30"/>
    </row>
    <row r="24" customFormat="false" ht="15.75" hidden="false" customHeight="false" outlineLevel="0" collapsed="false">
      <c r="A24" s="31"/>
      <c r="B24" s="32"/>
      <c r="C24" s="31"/>
      <c r="D24" s="27"/>
      <c r="E24" s="31"/>
      <c r="F24" s="27"/>
      <c r="G24" s="31"/>
      <c r="H24" s="31"/>
      <c r="I24" s="31"/>
      <c r="J24" s="33"/>
      <c r="K24" s="33"/>
      <c r="L24" s="33"/>
      <c r="M24" s="33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33"/>
      <c r="AE24" s="28"/>
      <c r="AF24" s="28"/>
      <c r="AG24" s="28"/>
      <c r="AH24" s="33"/>
      <c r="AI24" s="28"/>
      <c r="AJ24" s="28"/>
      <c r="AK24" s="33"/>
      <c r="AL24" s="33"/>
      <c r="AM24" s="28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4"/>
    </row>
    <row r="25" customFormat="false" ht="15.75" hidden="false" customHeight="false" outlineLevel="0" collapsed="false">
      <c r="A25" s="30" t="n">
        <v>1</v>
      </c>
      <c r="B25" s="37" t="str">
        <f aca="false">HYPERLINK("https://docs.google.com/document/d/1ywIr77epZOWXaL6oGV13u6N_Z4g3BHtd1Z7BzrJabvU/edit","04e2deeb287f7d60372ed853a75acfff3668cedc")</f>
        <v>04e2deeb287f7d60372ed853a75acfff3668cedc</v>
      </c>
      <c r="C25" s="40" t="s">
        <v>94</v>
      </c>
      <c r="D25" s="25"/>
      <c r="E25" s="30" t="s">
        <v>15</v>
      </c>
      <c r="F25" s="25" t="n">
        <v>0</v>
      </c>
      <c r="G25" s="31"/>
      <c r="H25" s="30" t="n">
        <v>1</v>
      </c>
      <c r="J25" s="33"/>
      <c r="K25" s="36" t="n">
        <v>1</v>
      </c>
      <c r="L25" s="36"/>
      <c r="M25" s="33"/>
      <c r="N25" s="29" t="n">
        <v>1</v>
      </c>
      <c r="O25" s="29"/>
      <c r="P25" s="29"/>
      <c r="Q25" s="29"/>
      <c r="R25" s="29"/>
      <c r="S25" s="29"/>
      <c r="T25" s="29"/>
      <c r="U25" s="28"/>
      <c r="V25" s="29" t="n">
        <f aca="false">SUM(N25:Q25)</f>
        <v>1</v>
      </c>
      <c r="W25" s="29" t="n">
        <f aca="false">SUM(R25:T25)</f>
        <v>0</v>
      </c>
      <c r="X25" s="28"/>
      <c r="Y25" s="29" t="n">
        <v>1</v>
      </c>
      <c r="Z25" s="29"/>
      <c r="AA25" s="29"/>
      <c r="AB25" s="29"/>
      <c r="AC25" s="29"/>
      <c r="AD25" s="33"/>
      <c r="AE25" s="29"/>
      <c r="AF25" s="29"/>
      <c r="AG25" s="29" t="n">
        <v>1</v>
      </c>
      <c r="AH25" s="33"/>
      <c r="AI25" s="29"/>
      <c r="AJ25" s="29"/>
      <c r="AK25" s="33"/>
      <c r="AL25" s="36"/>
      <c r="AM25" s="29"/>
      <c r="AN25" s="33"/>
      <c r="AO25" s="36" t="n">
        <v>1</v>
      </c>
      <c r="AP25" s="36"/>
      <c r="AQ25" s="36"/>
      <c r="AR25" s="36"/>
      <c r="AS25" s="36"/>
      <c r="AT25" s="33"/>
      <c r="AU25" s="36" t="n">
        <v>1</v>
      </c>
      <c r="AV25" s="36"/>
      <c r="AW25" s="36"/>
      <c r="AX25" s="36"/>
      <c r="AY25" s="36"/>
      <c r="AZ25" s="36"/>
      <c r="BA25" s="36"/>
      <c r="BB25" s="36"/>
      <c r="BC25" s="33"/>
      <c r="BD25" s="30" t="n">
        <v>1</v>
      </c>
      <c r="BE25" s="30"/>
    </row>
    <row r="26" customFormat="false" ht="15.75" hidden="false" customHeight="false" outlineLevel="0" collapsed="false">
      <c r="A26" s="30" t="n">
        <v>2</v>
      </c>
      <c r="B26" s="35" t="str">
        <f aca="false">HYPERLINK("https://docs.google.com/document/d/1gbnrmWTteBGtrvUVMmkh0hCPRHeNcCNnIbw7DzCS3nE/edit","5cc841a337fe2a8bcfe29450a6bc4650d9e348c2")</f>
        <v>5cc841a337fe2a8bcfe29450a6bc4650d9e348c2</v>
      </c>
      <c r="C26" s="30"/>
      <c r="D26" s="25"/>
      <c r="E26" s="30" t="s">
        <v>15</v>
      </c>
      <c r="F26" s="25" t="n">
        <v>0</v>
      </c>
      <c r="G26" s="31"/>
      <c r="H26" s="30" t="n">
        <v>1</v>
      </c>
      <c r="J26" s="33"/>
      <c r="K26" s="36" t="n">
        <v>1</v>
      </c>
      <c r="L26" s="36"/>
      <c r="M26" s="33"/>
      <c r="N26" s="29" t="n">
        <v>1</v>
      </c>
      <c r="O26" s="29"/>
      <c r="P26" s="29"/>
      <c r="Q26" s="29"/>
      <c r="R26" s="29"/>
      <c r="S26" s="29"/>
      <c r="T26" s="29"/>
      <c r="U26" s="28"/>
      <c r="V26" s="29" t="n">
        <f aca="false">SUM(N26:Q26)</f>
        <v>1</v>
      </c>
      <c r="W26" s="29" t="n">
        <f aca="false">SUM(R26:T26)</f>
        <v>0</v>
      </c>
      <c r="X26" s="28"/>
      <c r="Y26" s="29" t="n">
        <v>1</v>
      </c>
      <c r="Z26" s="29"/>
      <c r="AA26" s="29"/>
      <c r="AB26" s="29"/>
      <c r="AC26" s="29"/>
      <c r="AD26" s="33"/>
      <c r="AE26" s="29"/>
      <c r="AF26" s="29"/>
      <c r="AG26" s="29" t="n">
        <v>1</v>
      </c>
      <c r="AH26" s="33"/>
      <c r="AI26" s="29"/>
      <c r="AJ26" s="29"/>
      <c r="AK26" s="33"/>
      <c r="AL26" s="36"/>
      <c r="AM26" s="29"/>
      <c r="AN26" s="33"/>
      <c r="AO26" s="36" t="n">
        <v>1</v>
      </c>
      <c r="AP26" s="36"/>
      <c r="AQ26" s="36"/>
      <c r="AR26" s="36"/>
      <c r="AS26" s="36"/>
      <c r="AT26" s="33"/>
      <c r="AU26" s="36" t="n">
        <v>1</v>
      </c>
      <c r="AV26" s="36"/>
      <c r="AW26" s="36"/>
      <c r="AX26" s="36"/>
      <c r="AY26" s="36"/>
      <c r="AZ26" s="36"/>
      <c r="BA26" s="36"/>
      <c r="BB26" s="36"/>
      <c r="BC26" s="33"/>
      <c r="BD26" s="41" t="n">
        <v>3</v>
      </c>
      <c r="BE26" s="41"/>
    </row>
    <row r="27" customFormat="false" ht="15.75" hidden="false" customHeight="false" outlineLevel="0" collapsed="false">
      <c r="A27" s="30" t="n">
        <v>3</v>
      </c>
      <c r="B27" s="35" t="str">
        <f aca="false">HYPERLINK("https://docs.google.com/document/d/1KefmuZFBB4ZiwK_8Sw8Vswp_qXcbSUUhmVsMYUABH5w/edit","9a2089adc8b60e9a33ca59cdc931e21d956f1ff8")</f>
        <v>9a2089adc8b60e9a33ca59cdc931e21d956f1ff8</v>
      </c>
      <c r="C27" s="30" t="s">
        <v>95</v>
      </c>
      <c r="D27" s="25"/>
      <c r="E27" s="30" t="s">
        <v>15</v>
      </c>
      <c r="F27" s="25" t="n">
        <v>0</v>
      </c>
      <c r="G27" s="31"/>
      <c r="H27" s="30" t="n">
        <v>1</v>
      </c>
      <c r="I27" s="30"/>
      <c r="J27" s="33"/>
      <c r="K27" s="36"/>
      <c r="L27" s="36" t="n">
        <v>1</v>
      </c>
      <c r="M27" s="33"/>
      <c r="N27" s="29"/>
      <c r="O27" s="29"/>
      <c r="P27" s="29"/>
      <c r="Q27" s="29"/>
      <c r="R27" s="29"/>
      <c r="S27" s="29" t="n">
        <v>1</v>
      </c>
      <c r="T27" s="29"/>
      <c r="U27" s="28"/>
      <c r="V27" s="29" t="n">
        <f aca="false">SUM(N27:Q27)</f>
        <v>0</v>
      </c>
      <c r="W27" s="29" t="n">
        <f aca="false">SUM(R27:T27)</f>
        <v>1</v>
      </c>
      <c r="X27" s="28"/>
      <c r="Y27" s="29" t="n">
        <v>1</v>
      </c>
      <c r="Z27" s="29"/>
      <c r="AA27" s="29"/>
      <c r="AB27" s="29"/>
      <c r="AC27" s="29"/>
      <c r="AD27" s="33"/>
      <c r="AE27" s="29"/>
      <c r="AF27" s="29"/>
      <c r="AG27" s="29"/>
      <c r="AH27" s="33"/>
      <c r="AI27" s="29" t="n">
        <v>1</v>
      </c>
      <c r="AJ27" s="29" t="n">
        <v>1</v>
      </c>
      <c r="AK27" s="33"/>
      <c r="AL27" s="36"/>
      <c r="AM27" s="29"/>
      <c r="AN27" s="33"/>
      <c r="AO27" s="36" t="n">
        <v>1</v>
      </c>
      <c r="AP27" s="36"/>
      <c r="AQ27" s="36" t="n">
        <v>1</v>
      </c>
      <c r="AR27" s="36"/>
      <c r="AS27" s="36"/>
      <c r="AT27" s="33"/>
      <c r="AU27" s="36"/>
      <c r="AV27" s="36" t="n">
        <v>1</v>
      </c>
      <c r="AW27" s="36"/>
      <c r="AX27" s="36"/>
      <c r="AY27" s="36"/>
      <c r="AZ27" s="36" t="n">
        <v>1</v>
      </c>
      <c r="BA27" s="36"/>
      <c r="BB27" s="36"/>
      <c r="BC27" s="33"/>
      <c r="BD27" s="30" t="n">
        <v>14</v>
      </c>
      <c r="BE27" s="30"/>
    </row>
    <row r="28" customFormat="false" ht="15.75" hidden="false" customHeight="false" outlineLevel="0" collapsed="false">
      <c r="A28" s="30" t="n">
        <v>4</v>
      </c>
      <c r="B28" s="37" t="str">
        <f aca="false">HYPERLINK("https://docs.google.com/document/d/15ZXzntgxrQMHj-PrjpaNoceDdekiyBsuQOroWV692k4/edit","c1b19fce903675b82e9fdd1befcc5f5d658bfe78")</f>
        <v>c1b19fce903675b82e9fdd1befcc5f5d658bfe78</v>
      </c>
      <c r="C28" s="30" t="s">
        <v>96</v>
      </c>
      <c r="D28" s="25"/>
      <c r="E28" s="30" t="s">
        <v>15</v>
      </c>
      <c r="F28" s="25" t="n">
        <v>0</v>
      </c>
      <c r="G28" s="31"/>
      <c r="H28" s="30" t="n">
        <v>1</v>
      </c>
      <c r="I28" s="30"/>
      <c r="J28" s="33"/>
      <c r="K28" s="36"/>
      <c r="L28" s="36" t="n">
        <v>1</v>
      </c>
      <c r="M28" s="33"/>
      <c r="N28" s="29"/>
      <c r="O28" s="29"/>
      <c r="P28" s="29"/>
      <c r="Q28" s="29" t="n">
        <v>1</v>
      </c>
      <c r="R28" s="29"/>
      <c r="S28" s="29"/>
      <c r="T28" s="29"/>
      <c r="U28" s="28"/>
      <c r="V28" s="29" t="n">
        <f aca="false">SUM(N28:Q28)</f>
        <v>1</v>
      </c>
      <c r="W28" s="29" t="n">
        <f aca="false">SUM(R28:T28)</f>
        <v>0</v>
      </c>
      <c r="X28" s="28"/>
      <c r="Y28" s="29"/>
      <c r="Z28" s="29"/>
      <c r="AA28" s="29"/>
      <c r="AB28" s="29" t="n">
        <v>1</v>
      </c>
      <c r="AC28" s="29"/>
      <c r="AD28" s="33"/>
      <c r="AE28" s="29"/>
      <c r="AF28" s="29"/>
      <c r="AG28" s="29"/>
      <c r="AH28" s="33"/>
      <c r="AI28" s="29"/>
      <c r="AJ28" s="29"/>
      <c r="AK28" s="33"/>
      <c r="AL28" s="36"/>
      <c r="AM28" s="29"/>
      <c r="AN28" s="33"/>
      <c r="AO28" s="36"/>
      <c r="AP28" s="36" t="n">
        <v>1</v>
      </c>
      <c r="AQ28" s="36"/>
      <c r="AR28" s="36"/>
      <c r="AS28" s="36"/>
      <c r="AT28" s="33"/>
      <c r="AU28" s="36" t="n">
        <v>1</v>
      </c>
      <c r="AV28" s="36"/>
      <c r="AW28" s="36"/>
      <c r="AX28" s="36"/>
      <c r="AY28" s="36"/>
      <c r="AZ28" s="36"/>
      <c r="BA28" s="36"/>
      <c r="BB28" s="36"/>
      <c r="BC28" s="33"/>
      <c r="BD28" s="30" t="n">
        <v>2</v>
      </c>
      <c r="BE28" s="30"/>
    </row>
    <row r="29" customFormat="false" ht="15.75" hidden="false" customHeight="false" outlineLevel="0" collapsed="false">
      <c r="A29" s="30" t="n">
        <v>5</v>
      </c>
      <c r="B29" s="37" t="str">
        <f aca="false">HYPERLINK("https://docs.google.com/document/d/1Lzp0JZ2KxXBAgOlBmF8Az6lmkkkvRa365Hwi7RfaYKk/edit","9b00b7ef354725ffa57b3087c8add1990183f205")</f>
        <v>9b00b7ef354725ffa57b3087c8add1990183f205</v>
      </c>
      <c r="C29" s="30" t="s">
        <v>97</v>
      </c>
      <c r="D29" s="25"/>
      <c r="E29" s="30" t="s">
        <v>15</v>
      </c>
      <c r="F29" s="25" t="n">
        <v>0</v>
      </c>
      <c r="G29" s="31"/>
      <c r="H29" s="30" t="n">
        <v>1</v>
      </c>
      <c r="I29" s="30"/>
      <c r="J29" s="33"/>
      <c r="K29" s="36"/>
      <c r="L29" s="36" t="n">
        <v>1</v>
      </c>
      <c r="M29" s="33"/>
      <c r="N29" s="29"/>
      <c r="O29" s="29"/>
      <c r="P29" s="29"/>
      <c r="Q29" s="29"/>
      <c r="R29" s="29"/>
      <c r="S29" s="29" t="n">
        <v>1</v>
      </c>
      <c r="T29" s="29"/>
      <c r="U29" s="28"/>
      <c r="V29" s="29" t="n">
        <f aca="false">SUM(N29:Q29)</f>
        <v>0</v>
      </c>
      <c r="W29" s="29" t="n">
        <f aca="false">SUM(R29:T29)</f>
        <v>1</v>
      </c>
      <c r="X29" s="28"/>
      <c r="Y29" s="29"/>
      <c r="Z29" s="29" t="n">
        <v>1</v>
      </c>
      <c r="AA29" s="29"/>
      <c r="AB29" s="29"/>
      <c r="AC29" s="29"/>
      <c r="AD29" s="33"/>
      <c r="AE29" s="29"/>
      <c r="AF29" s="29"/>
      <c r="AG29" s="29"/>
      <c r="AH29" s="33"/>
      <c r="AI29" s="29" t="n">
        <v>1</v>
      </c>
      <c r="AJ29" s="29"/>
      <c r="AK29" s="33"/>
      <c r="AL29" s="36"/>
      <c r="AM29" s="29"/>
      <c r="AN29" s="33"/>
      <c r="AO29" s="36" t="n">
        <v>1</v>
      </c>
      <c r="AP29" s="36"/>
      <c r="AQ29" s="36" t="n">
        <v>1</v>
      </c>
      <c r="AR29" s="36"/>
      <c r="AS29" s="36"/>
      <c r="AT29" s="33"/>
      <c r="AU29" s="36" t="n">
        <v>1</v>
      </c>
      <c r="AV29" s="36"/>
      <c r="AW29" s="36"/>
      <c r="AX29" s="36"/>
      <c r="AY29" s="36"/>
      <c r="AZ29" s="36"/>
      <c r="BA29" s="36"/>
      <c r="BB29" s="36"/>
      <c r="BC29" s="33"/>
      <c r="BD29" s="41" t="n">
        <v>5</v>
      </c>
      <c r="BE29" s="41"/>
    </row>
    <row r="30" customFormat="false" ht="15.75" hidden="false" customHeight="false" outlineLevel="0" collapsed="false">
      <c r="A30" s="30" t="n">
        <v>6</v>
      </c>
      <c r="B30" s="37" t="str">
        <f aca="false">HYPERLINK("https://docs.google.com/document/d/1UnxeU9Xs-n6sXKMDhC3A1Ujsugjlqgq3Pj1Z3yz-zXs/edit","82afb7ab1fe12cf2efceede2322d082eaf5d5adc")</f>
        <v>82afb7ab1fe12cf2efceede2322d082eaf5d5adc</v>
      </c>
      <c r="C30" s="30" t="s">
        <v>98</v>
      </c>
      <c r="D30" s="25" t="n">
        <v>0</v>
      </c>
      <c r="E30" s="30" t="s">
        <v>15</v>
      </c>
      <c r="F30" s="25" t="n">
        <v>0</v>
      </c>
      <c r="G30" s="31"/>
      <c r="H30" s="30" t="n">
        <v>1</v>
      </c>
      <c r="I30" s="30"/>
      <c r="J30" s="33"/>
      <c r="K30" s="36"/>
      <c r="L30" s="36" t="n">
        <v>1</v>
      </c>
      <c r="M30" s="33"/>
      <c r="N30" s="29"/>
      <c r="O30" s="29"/>
      <c r="P30" s="29"/>
      <c r="Q30" s="29"/>
      <c r="R30" s="29"/>
      <c r="S30" s="29" t="n">
        <v>1</v>
      </c>
      <c r="T30" s="29"/>
      <c r="U30" s="28"/>
      <c r="V30" s="29" t="n">
        <f aca="false">SUM(N30:Q30)</f>
        <v>0</v>
      </c>
      <c r="W30" s="29" t="n">
        <f aca="false">SUM(R30:T30)</f>
        <v>1</v>
      </c>
      <c r="X30" s="28"/>
      <c r="Y30" s="29" t="n">
        <v>1</v>
      </c>
      <c r="Z30" s="29"/>
      <c r="AA30" s="29"/>
      <c r="AB30" s="29"/>
      <c r="AC30" s="29"/>
      <c r="AD30" s="33"/>
      <c r="AE30" s="29"/>
      <c r="AF30" s="29"/>
      <c r="AG30" s="29"/>
      <c r="AH30" s="33"/>
      <c r="AI30" s="29" t="n">
        <v>1</v>
      </c>
      <c r="AJ30" s="29"/>
      <c r="AK30" s="33"/>
      <c r="AL30" s="36"/>
      <c r="AM30" s="29"/>
      <c r="AN30" s="33"/>
      <c r="AO30" s="36" t="n">
        <v>1</v>
      </c>
      <c r="AP30" s="36"/>
      <c r="AQ30" s="36" t="n">
        <v>1</v>
      </c>
      <c r="AR30" s="36"/>
      <c r="AS30" s="36"/>
      <c r="AT30" s="33"/>
      <c r="AU30" s="36"/>
      <c r="AV30" s="36" t="n">
        <v>1</v>
      </c>
      <c r="AW30" s="36"/>
      <c r="AX30" s="36"/>
      <c r="AY30" s="36"/>
      <c r="AZ30" s="36"/>
      <c r="BA30" s="36"/>
      <c r="BB30" s="36" t="n">
        <v>1</v>
      </c>
      <c r="BC30" s="33"/>
      <c r="BD30" s="30" t="n">
        <v>4</v>
      </c>
      <c r="BE30" s="30"/>
    </row>
    <row r="31" customFormat="false" ht="15.75" hidden="false" customHeight="false" outlineLevel="0" collapsed="false">
      <c r="A31" s="30" t="n">
        <v>7</v>
      </c>
      <c r="B31" s="37" t="str">
        <f aca="false">HYPERLINK("https://docs.google.com/document/d/1SJft_HhSn2OWD_Q9Fw9WwGwecQBuwG8zOr8ioUax6I8/edit","214d0189113347a5475c227feff23330196613f5")</f>
        <v>214d0189113347a5475c227feff23330196613f5</v>
      </c>
      <c r="C31" s="30" t="s">
        <v>99</v>
      </c>
      <c r="D31" s="25" t="n">
        <v>0</v>
      </c>
      <c r="E31" s="30" t="s">
        <v>15</v>
      </c>
      <c r="F31" s="25" t="n">
        <v>0</v>
      </c>
      <c r="G31" s="31"/>
      <c r="H31" s="30"/>
      <c r="I31" s="30" t="n">
        <v>1</v>
      </c>
      <c r="J31" s="33"/>
      <c r="K31" s="36" t="n">
        <v>1</v>
      </c>
      <c r="L31" s="36"/>
      <c r="M31" s="33"/>
      <c r="N31" s="29" t="n">
        <v>1</v>
      </c>
      <c r="O31" s="29"/>
      <c r="P31" s="29"/>
      <c r="Q31" s="29"/>
      <c r="R31" s="29"/>
      <c r="S31" s="29"/>
      <c r="T31" s="29"/>
      <c r="U31" s="28"/>
      <c r="V31" s="29" t="n">
        <f aca="false">SUM(N31:Q31)</f>
        <v>1</v>
      </c>
      <c r="W31" s="29" t="n">
        <f aca="false">SUM(R31:T31)</f>
        <v>0</v>
      </c>
      <c r="X31" s="28"/>
      <c r="Y31" s="29" t="n">
        <v>1</v>
      </c>
      <c r="Z31" s="29"/>
      <c r="AA31" s="29"/>
      <c r="AB31" s="29"/>
      <c r="AC31" s="29"/>
      <c r="AD31" s="33"/>
      <c r="AE31" s="29" t="n">
        <v>1</v>
      </c>
      <c r="AF31" s="29"/>
      <c r="AG31" s="29"/>
      <c r="AH31" s="33"/>
      <c r="AI31" s="29"/>
      <c r="AJ31" s="29"/>
      <c r="AK31" s="33"/>
      <c r="AL31" s="36"/>
      <c r="AM31" s="29"/>
      <c r="AN31" s="33"/>
      <c r="AO31" s="36" t="n">
        <v>1</v>
      </c>
      <c r="AP31" s="36"/>
      <c r="AQ31" s="36"/>
      <c r="AR31" s="36"/>
      <c r="AS31" s="36"/>
      <c r="AT31" s="33"/>
      <c r="AU31" s="36"/>
      <c r="AV31" s="36"/>
      <c r="AW31" s="36"/>
      <c r="AX31" s="36"/>
      <c r="AY31" s="36"/>
      <c r="AZ31" s="36"/>
      <c r="BA31" s="36"/>
      <c r="BB31" s="36" t="n">
        <v>1</v>
      </c>
      <c r="BC31" s="33"/>
      <c r="BD31" s="30" t="n">
        <v>1</v>
      </c>
      <c r="BE31" s="30"/>
    </row>
    <row r="32" customFormat="false" ht="15.75" hidden="false" customHeight="false" outlineLevel="0" collapsed="false">
      <c r="A32" s="30" t="n">
        <v>8</v>
      </c>
      <c r="B32" s="37" t="str">
        <f aca="false">HYPERLINK("https://docs.google.com/document/d/13oC8r49YL3h-VZMoF2SafQPN0J_bGbm1DIng2aevyr8/edit","435e0b73bb99862f9dedf56a50260ff3dfef14ff")</f>
        <v>435e0b73bb99862f9dedf56a50260ff3dfef14ff</v>
      </c>
      <c r="C32" s="30" t="s">
        <v>100</v>
      </c>
      <c r="D32" s="25" t="n">
        <v>0</v>
      </c>
      <c r="E32" s="30" t="s">
        <v>15</v>
      </c>
      <c r="F32" s="25" t="n">
        <v>0</v>
      </c>
      <c r="G32" s="31"/>
      <c r="H32" s="30" t="n">
        <v>1</v>
      </c>
      <c r="I32" s="30"/>
      <c r="J32" s="33"/>
      <c r="K32" s="36"/>
      <c r="L32" s="36" t="n">
        <v>1</v>
      </c>
      <c r="M32" s="33"/>
      <c r="N32" s="29"/>
      <c r="O32" s="29"/>
      <c r="P32" s="29"/>
      <c r="Q32" s="29"/>
      <c r="R32" s="29"/>
      <c r="S32" s="29" t="n">
        <v>1</v>
      </c>
      <c r="T32" s="29"/>
      <c r="U32" s="28"/>
      <c r="V32" s="29" t="n">
        <f aca="false">SUM(N32:Q32)</f>
        <v>0</v>
      </c>
      <c r="W32" s="29" t="n">
        <f aca="false">SUM(R32:T32)</f>
        <v>1</v>
      </c>
      <c r="X32" s="28"/>
      <c r="Y32" s="29" t="n">
        <v>1</v>
      </c>
      <c r="Z32" s="29"/>
      <c r="AA32" s="29"/>
      <c r="AB32" s="29"/>
      <c r="AC32" s="29"/>
      <c r="AD32" s="33"/>
      <c r="AE32" s="29"/>
      <c r="AF32" s="29"/>
      <c r="AG32" s="29"/>
      <c r="AH32" s="33"/>
      <c r="AI32" s="29" t="n">
        <v>1</v>
      </c>
      <c r="AJ32" s="29"/>
      <c r="AK32" s="33"/>
      <c r="AL32" s="36"/>
      <c r="AM32" s="29"/>
      <c r="AN32" s="33"/>
      <c r="AO32" s="36" t="n">
        <v>1</v>
      </c>
      <c r="AP32" s="36"/>
      <c r="AQ32" s="36" t="n">
        <v>1</v>
      </c>
      <c r="AR32" s="36"/>
      <c r="AS32" s="36"/>
      <c r="AT32" s="33"/>
      <c r="AU32" s="36"/>
      <c r="AV32" s="36" t="n">
        <v>1</v>
      </c>
      <c r="AW32" s="36"/>
      <c r="AX32" s="36"/>
      <c r="AY32" s="36"/>
      <c r="AZ32" s="36" t="n">
        <v>1</v>
      </c>
      <c r="BA32" s="36" t="n">
        <v>1</v>
      </c>
      <c r="BB32" s="36"/>
      <c r="BC32" s="33"/>
      <c r="BD32" s="30" t="n">
        <v>9</v>
      </c>
      <c r="BE32" s="30"/>
    </row>
    <row r="33" customFormat="false" ht="15.75" hidden="false" customHeight="false" outlineLevel="0" collapsed="false">
      <c r="A33" s="30" t="n">
        <v>9</v>
      </c>
      <c r="B33" s="37" t="str">
        <f aca="false">HYPERLINK("https://docs.google.com/document/d/1y08sW4VehkQO_m0g8v4c7OiiuGRpyZqvRyFoFTjjR8Y/edit","64ad3e17ad15cd0f9a4fd86706eec1c572033254")</f>
        <v>64ad3e17ad15cd0f9a4fd86706eec1c572033254</v>
      </c>
      <c r="C33" s="30" t="s">
        <v>101</v>
      </c>
      <c r="D33" s="25"/>
      <c r="E33" s="30" t="s">
        <v>15</v>
      </c>
      <c r="F33" s="25" t="n">
        <v>0</v>
      </c>
      <c r="G33" s="31"/>
      <c r="H33" s="30" t="n">
        <v>1</v>
      </c>
      <c r="I33" s="30"/>
      <c r="J33" s="33"/>
      <c r="K33" s="36"/>
      <c r="L33" s="36" t="n">
        <v>1</v>
      </c>
      <c r="M33" s="33"/>
      <c r="N33" s="29"/>
      <c r="O33" s="29"/>
      <c r="P33" s="29"/>
      <c r="Q33" s="29"/>
      <c r="R33" s="29"/>
      <c r="S33" s="29" t="n">
        <v>1</v>
      </c>
      <c r="T33" s="29"/>
      <c r="U33" s="28"/>
      <c r="V33" s="29" t="n">
        <f aca="false">SUM(N33:Q33)</f>
        <v>0</v>
      </c>
      <c r="W33" s="29" t="n">
        <f aca="false">SUM(R33:T33)</f>
        <v>1</v>
      </c>
      <c r="X33" s="28"/>
      <c r="Y33" s="29" t="n">
        <v>1</v>
      </c>
      <c r="Z33" s="29"/>
      <c r="AA33" s="29"/>
      <c r="AB33" s="29"/>
      <c r="AC33" s="29"/>
      <c r="AD33" s="33"/>
      <c r="AE33" s="29"/>
      <c r="AF33" s="29"/>
      <c r="AG33" s="29"/>
      <c r="AH33" s="33"/>
      <c r="AI33" s="29"/>
      <c r="AJ33" s="29" t="n">
        <v>1</v>
      </c>
      <c r="AK33" s="33"/>
      <c r="AL33" s="36"/>
      <c r="AM33" s="29"/>
      <c r="AN33" s="33"/>
      <c r="AO33" s="36" t="n">
        <v>1</v>
      </c>
      <c r="AP33" s="36"/>
      <c r="AQ33" s="36" t="n">
        <v>1</v>
      </c>
      <c r="AR33" s="36"/>
      <c r="AS33" s="36"/>
      <c r="AT33" s="33"/>
      <c r="AU33" s="36"/>
      <c r="AV33" s="36"/>
      <c r="AW33" s="36"/>
      <c r="AX33" s="36"/>
      <c r="AY33" s="36"/>
      <c r="AZ33" s="36"/>
      <c r="BA33" s="36"/>
      <c r="BB33" s="36" t="n">
        <v>1</v>
      </c>
      <c r="BC33" s="33"/>
      <c r="BD33" s="30" t="n">
        <v>1</v>
      </c>
      <c r="BE33" s="30"/>
    </row>
    <row r="34" customFormat="false" ht="15.75" hidden="false" customHeight="false" outlineLevel="0" collapsed="false">
      <c r="A34" s="30" t="n">
        <v>10</v>
      </c>
      <c r="B34" s="37" t="str">
        <f aca="false">HYPERLINK("https://docs.google.com/document/d/1-GCyu_zRb3wR2BaWZ7inqIB0NYhb87wb3CTIkNKL-O8/edit","010a127314a935d8d038f8dd4559fc5b249813e4")</f>
        <v>010a127314a935d8d038f8dd4559fc5b249813e4</v>
      </c>
      <c r="C34" s="30" t="s">
        <v>102</v>
      </c>
      <c r="D34" s="25"/>
      <c r="E34" s="30" t="s">
        <v>15</v>
      </c>
      <c r="F34" s="25" t="n">
        <v>0</v>
      </c>
      <c r="G34" s="31"/>
      <c r="H34" s="30" t="n">
        <v>1</v>
      </c>
      <c r="I34" s="30"/>
      <c r="J34" s="33"/>
      <c r="K34" s="36"/>
      <c r="L34" s="36" t="n">
        <v>1</v>
      </c>
      <c r="M34" s="33"/>
      <c r="N34" s="29"/>
      <c r="O34" s="29"/>
      <c r="P34" s="29"/>
      <c r="Q34" s="29" t="n">
        <v>1</v>
      </c>
      <c r="R34" s="29"/>
      <c r="S34" s="29"/>
      <c r="T34" s="29"/>
      <c r="U34" s="28"/>
      <c r="V34" s="29" t="n">
        <f aca="false">SUM(N34:Q34)</f>
        <v>1</v>
      </c>
      <c r="W34" s="29" t="n">
        <f aca="false">SUM(R34:T34)</f>
        <v>0</v>
      </c>
      <c r="X34" s="28"/>
      <c r="Y34" s="29"/>
      <c r="Z34" s="29" t="n">
        <v>1</v>
      </c>
      <c r="AA34" s="29"/>
      <c r="AB34" s="29"/>
      <c r="AC34" s="29"/>
      <c r="AD34" s="33"/>
      <c r="AE34" s="29"/>
      <c r="AF34" s="29"/>
      <c r="AG34" s="29"/>
      <c r="AH34" s="33"/>
      <c r="AI34" s="29"/>
      <c r="AJ34" s="29"/>
      <c r="AK34" s="33"/>
      <c r="AL34" s="36"/>
      <c r="AM34" s="29"/>
      <c r="AN34" s="33"/>
      <c r="AO34" s="36"/>
      <c r="AP34" s="36" t="n">
        <v>1</v>
      </c>
      <c r="AQ34" s="36"/>
      <c r="AR34" s="36"/>
      <c r="AS34" s="36"/>
      <c r="AT34" s="33"/>
      <c r="AU34" s="36" t="n">
        <v>1</v>
      </c>
      <c r="AV34" s="36"/>
      <c r="AW34" s="36"/>
      <c r="AX34" s="36"/>
      <c r="AY34" s="36"/>
      <c r="AZ34" s="36"/>
      <c r="BA34" s="36"/>
      <c r="BB34" s="36"/>
      <c r="BC34" s="33"/>
      <c r="BD34" s="30" t="n">
        <v>2</v>
      </c>
      <c r="BE34" s="30"/>
    </row>
    <row r="35" customFormat="false" ht="15.75" hidden="false" customHeight="false" outlineLevel="0" collapsed="false">
      <c r="A35" s="30" t="n">
        <v>11</v>
      </c>
      <c r="B35" s="37" t="str">
        <f aca="false">HYPERLINK("https://docs.google.com/document/d/1H9_xZP-PogzLHrER07hpOqq_qVNDmO26zHSQP8mGlMs/edit","e98c8e7685f4475e091f9186606098039c2fc250")</f>
        <v>e98c8e7685f4475e091f9186606098039c2fc250</v>
      </c>
      <c r="C35" s="30" t="s">
        <v>103</v>
      </c>
      <c r="D35" s="25" t="n">
        <v>0</v>
      </c>
      <c r="E35" s="30" t="s">
        <v>15</v>
      </c>
      <c r="F35" s="25" t="n">
        <v>0</v>
      </c>
      <c r="G35" s="31"/>
      <c r="H35" s="30" t="n">
        <v>1</v>
      </c>
      <c r="I35" s="30"/>
      <c r="J35" s="33"/>
      <c r="K35" s="36"/>
      <c r="L35" s="36" t="n">
        <v>1</v>
      </c>
      <c r="M35" s="33"/>
      <c r="N35" s="29"/>
      <c r="O35" s="29" t="n">
        <v>1</v>
      </c>
      <c r="P35" s="29"/>
      <c r="Q35" s="29"/>
      <c r="R35" s="29"/>
      <c r="S35" s="29" t="n">
        <v>1</v>
      </c>
      <c r="T35" s="29"/>
      <c r="U35" s="28"/>
      <c r="V35" s="29" t="n">
        <f aca="false">SUM(N35:Q35)</f>
        <v>1</v>
      </c>
      <c r="W35" s="29" t="n">
        <f aca="false">SUM(R35:T35)</f>
        <v>1</v>
      </c>
      <c r="X35" s="28"/>
      <c r="Y35" s="29"/>
      <c r="Z35" s="29"/>
      <c r="AA35" s="29"/>
      <c r="AB35" s="29" t="n">
        <v>1</v>
      </c>
      <c r="AC35" s="29"/>
      <c r="AD35" s="33"/>
      <c r="AE35" s="29"/>
      <c r="AF35" s="29"/>
      <c r="AG35" s="29"/>
      <c r="AH35" s="33"/>
      <c r="AI35" s="29"/>
      <c r="AJ35" s="29" t="n">
        <v>1</v>
      </c>
      <c r="AK35" s="33"/>
      <c r="AL35" s="36"/>
      <c r="AM35" s="29"/>
      <c r="AN35" s="33"/>
      <c r="AO35" s="36" t="n">
        <v>1</v>
      </c>
      <c r="AP35" s="36"/>
      <c r="AQ35" s="36" t="n">
        <v>1</v>
      </c>
      <c r="AR35" s="36"/>
      <c r="AS35" s="36" t="n">
        <v>1</v>
      </c>
      <c r="AT35" s="33"/>
      <c r="AU35" s="36" t="n">
        <v>1</v>
      </c>
      <c r="AV35" s="36" t="n">
        <v>1</v>
      </c>
      <c r="AW35" s="36"/>
      <c r="AX35" s="36"/>
      <c r="AY35" s="36" t="n">
        <v>1</v>
      </c>
      <c r="AZ35" s="36" t="n">
        <v>1</v>
      </c>
      <c r="BA35" s="36"/>
      <c r="BB35" s="36"/>
      <c r="BC35" s="33"/>
      <c r="BD35" s="30" t="n">
        <v>14</v>
      </c>
      <c r="BE35" s="30"/>
    </row>
    <row r="36" customFormat="false" ht="15.75" hidden="false" customHeight="false" outlineLevel="0" collapsed="false">
      <c r="A36" s="30" t="n">
        <v>12</v>
      </c>
      <c r="B36" s="37" t="str">
        <f aca="false">HYPERLINK("https://docs.google.com/document/d/1nv-7mbVrMoj34gRhxgKzAlyx_nFpE1AylzP65_OFt00/edit","d3639aff7397dd0f0d3553b82043401ff834a356")</f>
        <v>d3639aff7397dd0f0d3553b82043401ff834a356</v>
      </c>
      <c r="C36" s="30" t="s">
        <v>104</v>
      </c>
      <c r="D36" s="25"/>
      <c r="E36" s="30" t="s">
        <v>15</v>
      </c>
      <c r="F36" s="25" t="n">
        <v>0</v>
      </c>
      <c r="G36" s="31"/>
      <c r="H36" s="30" t="n">
        <v>1</v>
      </c>
      <c r="J36" s="33"/>
      <c r="K36" s="36" t="n">
        <v>1</v>
      </c>
      <c r="L36" s="36"/>
      <c r="M36" s="33"/>
      <c r="N36" s="29" t="n">
        <v>1</v>
      </c>
      <c r="O36" s="29"/>
      <c r="P36" s="29"/>
      <c r="Q36" s="29"/>
      <c r="R36" s="29"/>
      <c r="S36" s="29"/>
      <c r="T36" s="29"/>
      <c r="U36" s="28"/>
      <c r="V36" s="29" t="n">
        <f aca="false">SUM(N36:Q36)</f>
        <v>1</v>
      </c>
      <c r="W36" s="29" t="n">
        <f aca="false">SUM(R36:T36)</f>
        <v>0</v>
      </c>
      <c r="X36" s="28"/>
      <c r="Y36" s="29" t="n">
        <v>1</v>
      </c>
      <c r="Z36" s="29"/>
      <c r="AA36" s="29"/>
      <c r="AB36" s="29"/>
      <c r="AC36" s="29"/>
      <c r="AD36" s="33"/>
      <c r="AE36" s="29"/>
      <c r="AF36" s="29"/>
      <c r="AG36" s="29" t="n">
        <v>1</v>
      </c>
      <c r="AH36" s="33"/>
      <c r="AI36" s="29"/>
      <c r="AJ36" s="29"/>
      <c r="AK36" s="33"/>
      <c r="AL36" s="36"/>
      <c r="AM36" s="29"/>
      <c r="AN36" s="33"/>
      <c r="AO36" s="36"/>
      <c r="AP36" s="36" t="n">
        <v>1</v>
      </c>
      <c r="AQ36" s="36"/>
      <c r="AR36" s="36"/>
      <c r="AS36" s="36"/>
      <c r="AT36" s="33"/>
      <c r="AU36" s="36" t="n">
        <v>1</v>
      </c>
      <c r="AV36" s="36"/>
      <c r="AW36" s="36"/>
      <c r="AX36" s="36"/>
      <c r="AY36" s="36"/>
      <c r="AZ36" s="36"/>
      <c r="BA36" s="36"/>
      <c r="BB36" s="36"/>
      <c r="BC36" s="33"/>
      <c r="BD36" s="30" t="n">
        <v>1</v>
      </c>
      <c r="BE36" s="30"/>
    </row>
    <row r="37" customFormat="false" ht="15.75" hidden="false" customHeight="false" outlineLevel="0" collapsed="false">
      <c r="A37" s="30" t="n">
        <v>13</v>
      </c>
      <c r="B37" s="37" t="str">
        <f aca="false">HYPERLINK("https://docs.google.com/document/d/1VPx5tfQaH3PwHzoLCEo7QmpXQtVlqbyv4sVjnN_0uFk/edit","a12b7edc42c5c06a2e7d9f381975658692951d5a")</f>
        <v>a12b7edc42c5c06a2e7d9f381975658692951d5a</v>
      </c>
      <c r="C37" s="30" t="s">
        <v>105</v>
      </c>
      <c r="D37" s="25"/>
      <c r="E37" s="30" t="s">
        <v>15</v>
      </c>
      <c r="F37" s="25" t="n">
        <v>0</v>
      </c>
      <c r="G37" s="31"/>
      <c r="H37" s="30" t="n">
        <v>1</v>
      </c>
      <c r="I37" s="30"/>
      <c r="J37" s="33"/>
      <c r="K37" s="36" t="n">
        <v>1</v>
      </c>
      <c r="L37" s="36"/>
      <c r="M37" s="33"/>
      <c r="N37" s="29" t="n">
        <v>1</v>
      </c>
      <c r="O37" s="29"/>
      <c r="P37" s="29"/>
      <c r="Q37" s="29"/>
      <c r="R37" s="29"/>
      <c r="S37" s="29"/>
      <c r="T37" s="29"/>
      <c r="U37" s="28"/>
      <c r="V37" s="29" t="n">
        <f aca="false">SUM(N37:Q37)</f>
        <v>1</v>
      </c>
      <c r="W37" s="29" t="n">
        <f aca="false">SUM(R37:T37)</f>
        <v>0</v>
      </c>
      <c r="X37" s="28"/>
      <c r="Y37" s="29"/>
      <c r="Z37" s="29"/>
      <c r="AA37" s="29" t="n">
        <v>1</v>
      </c>
      <c r="AB37" s="29"/>
      <c r="AC37" s="29"/>
      <c r="AD37" s="33"/>
      <c r="AE37" s="29"/>
      <c r="AF37" s="29" t="n">
        <v>1</v>
      </c>
      <c r="AG37" s="29"/>
      <c r="AH37" s="33"/>
      <c r="AI37" s="29"/>
      <c r="AJ37" s="29"/>
      <c r="AK37" s="33"/>
      <c r="AL37" s="36"/>
      <c r="AM37" s="29"/>
      <c r="AN37" s="33"/>
      <c r="AO37" s="36" t="n">
        <v>1</v>
      </c>
      <c r="AP37" s="36"/>
      <c r="AQ37" s="36"/>
      <c r="AR37" s="36"/>
      <c r="AS37" s="36"/>
      <c r="AT37" s="33"/>
      <c r="AU37" s="36" t="n">
        <v>1</v>
      </c>
      <c r="AV37" s="36"/>
      <c r="AW37" s="36"/>
      <c r="AX37" s="36"/>
      <c r="AY37" s="36"/>
      <c r="AZ37" s="36"/>
      <c r="BA37" s="36"/>
      <c r="BB37" s="36"/>
      <c r="BC37" s="33"/>
      <c r="BD37" s="30" t="n">
        <v>14</v>
      </c>
      <c r="BE37" s="30"/>
    </row>
    <row r="38" customFormat="false" ht="15.75" hidden="false" customHeight="false" outlineLevel="0" collapsed="false">
      <c r="A38" s="30" t="n">
        <v>14</v>
      </c>
      <c r="B38" s="35" t="str">
        <f aca="false">HYPERLINK("https://docs.google.com/document/d/1Aj_sWMrlQg8-03KXi1UzY3KpTFJvgxOxn0Vd13QZ2JI/edit?usp=sharing","681d153050930f67945fc308ad10566ec299edd5")</f>
        <v>681d153050930f67945fc308ad10566ec299edd5</v>
      </c>
      <c r="C38" s="30" t="s">
        <v>106</v>
      </c>
      <c r="D38" s="25" t="n">
        <v>1</v>
      </c>
      <c r="E38" s="30" t="s">
        <v>15</v>
      </c>
      <c r="F38" s="25" t="n">
        <v>0</v>
      </c>
      <c r="G38" s="31"/>
      <c r="H38" s="30" t="n">
        <v>1</v>
      </c>
      <c r="I38" s="30"/>
      <c r="J38" s="33"/>
      <c r="K38" s="36" t="n">
        <v>1</v>
      </c>
      <c r="L38" s="36"/>
      <c r="M38" s="33"/>
      <c r="N38" s="29" t="n">
        <v>1</v>
      </c>
      <c r="O38" s="29"/>
      <c r="P38" s="29"/>
      <c r="Q38" s="29"/>
      <c r="R38" s="29"/>
      <c r="S38" s="29"/>
      <c r="T38" s="29"/>
      <c r="U38" s="28"/>
      <c r="V38" s="29" t="n">
        <f aca="false">SUM(N38:Q38)</f>
        <v>1</v>
      </c>
      <c r="W38" s="29" t="n">
        <f aca="false">SUM(R38:T38)</f>
        <v>0</v>
      </c>
      <c r="X38" s="28"/>
      <c r="Y38" s="29"/>
      <c r="Z38" s="29" t="n">
        <v>1</v>
      </c>
      <c r="AA38" s="29"/>
      <c r="AB38" s="29"/>
      <c r="AC38" s="29"/>
      <c r="AD38" s="33"/>
      <c r="AE38" s="29"/>
      <c r="AF38" s="29" t="n">
        <v>1</v>
      </c>
      <c r="AG38" s="29"/>
      <c r="AH38" s="33"/>
      <c r="AI38" s="29"/>
      <c r="AJ38" s="29"/>
      <c r="AK38" s="33"/>
      <c r="AL38" s="36"/>
      <c r="AM38" s="29"/>
      <c r="AN38" s="33"/>
      <c r="AO38" s="36" t="n">
        <v>1</v>
      </c>
      <c r="AP38" s="36"/>
      <c r="AQ38" s="36"/>
      <c r="AR38" s="36"/>
      <c r="AS38" s="36"/>
      <c r="AT38" s="33"/>
      <c r="AU38" s="36" t="n">
        <v>1</v>
      </c>
      <c r="AV38" s="36"/>
      <c r="AW38" s="36"/>
      <c r="AX38" s="36"/>
      <c r="AY38" s="36"/>
      <c r="AZ38" s="36"/>
      <c r="BA38" s="36"/>
      <c r="BB38" s="36"/>
      <c r="BC38" s="33"/>
      <c r="BD38" s="30" t="n">
        <v>18</v>
      </c>
      <c r="BE38" s="30"/>
    </row>
    <row r="39" customFormat="false" ht="15.75" hidden="false" customHeight="false" outlineLevel="0" collapsed="false">
      <c r="A39" s="30" t="n">
        <v>15</v>
      </c>
      <c r="B39" s="35" t="str">
        <f aca="false">HYPERLINK("https://docs.google.com/document/d/15vBuB9y1ZVvcNRloE7YM2BUe77YIRB7YxW5YBq8T4r0/edit?usp=sharing","991674380b7773d73afaeafeac6242bf3b6e6001")</f>
        <v>991674380b7773d73afaeafeac6242bf3b6e6001</v>
      </c>
      <c r="C39" s="30" t="s">
        <v>107</v>
      </c>
      <c r="D39" s="25"/>
      <c r="E39" s="30" t="s">
        <v>30</v>
      </c>
      <c r="F39" s="25" t="n">
        <v>1</v>
      </c>
      <c r="G39" s="31"/>
      <c r="H39" s="30"/>
      <c r="I39" s="30" t="n">
        <v>1</v>
      </c>
      <c r="J39" s="33"/>
      <c r="K39" s="36"/>
      <c r="L39" s="36" t="n">
        <v>1</v>
      </c>
      <c r="M39" s="33"/>
      <c r="N39" s="29"/>
      <c r="O39" s="29"/>
      <c r="P39" s="29"/>
      <c r="Q39" s="29"/>
      <c r="R39" s="29" t="n">
        <v>1</v>
      </c>
      <c r="S39" s="29"/>
      <c r="T39" s="29"/>
      <c r="U39" s="28"/>
      <c r="V39" s="29" t="n">
        <f aca="false">SUM(N39:Q39)</f>
        <v>0</v>
      </c>
      <c r="W39" s="29" t="n">
        <f aca="false">SUM(R39:T39)</f>
        <v>1</v>
      </c>
      <c r="X39" s="28"/>
      <c r="Y39" s="29" t="n">
        <v>1</v>
      </c>
      <c r="Z39" s="29"/>
      <c r="AA39" s="29"/>
      <c r="AB39" s="29"/>
      <c r="AC39" s="29"/>
      <c r="AD39" s="33"/>
      <c r="AE39" s="29"/>
      <c r="AF39" s="29"/>
      <c r="AG39" s="29"/>
      <c r="AH39" s="33"/>
      <c r="AI39" s="29"/>
      <c r="AJ39" s="29"/>
      <c r="AK39" s="33"/>
      <c r="AL39" s="36"/>
      <c r="AM39" s="29" t="n">
        <v>1</v>
      </c>
      <c r="AN39" s="33"/>
      <c r="AO39" s="36"/>
      <c r="AP39" s="36"/>
      <c r="AQ39" s="36" t="n">
        <v>1</v>
      </c>
      <c r="AR39" s="36"/>
      <c r="AS39" s="36"/>
      <c r="AT39" s="33"/>
      <c r="AU39" s="36"/>
      <c r="AV39" s="36" t="n">
        <v>1</v>
      </c>
      <c r="AW39" s="36"/>
      <c r="AX39" s="36"/>
      <c r="AY39" s="36"/>
      <c r="AZ39" s="36"/>
      <c r="BA39" s="36"/>
      <c r="BB39" s="36"/>
      <c r="BC39" s="33"/>
      <c r="BD39" s="30" t="n">
        <v>4</v>
      </c>
      <c r="BE39" s="30"/>
    </row>
    <row r="40" customFormat="false" ht="15.75" hidden="false" customHeight="false" outlineLevel="0" collapsed="false">
      <c r="A40" s="30" t="n">
        <v>16</v>
      </c>
      <c r="B40" s="35" t="str">
        <f aca="false">HYPERLINK("https://docs.google.com/document/d/1vkQHp8G8zJ8mBiJrMVBP-TLahJTJb-QUmkAahdy_kds/edit?usp=sharing","97f4647dc3d8cf46c2b66b89a31c758a6edfb57c")</f>
        <v>97f4647dc3d8cf46c2b66b89a31c758a6edfb57c</v>
      </c>
      <c r="C40" s="30" t="s">
        <v>108</v>
      </c>
      <c r="D40" s="25"/>
      <c r="E40" s="30" t="s">
        <v>30</v>
      </c>
      <c r="F40" s="25" t="n">
        <v>1</v>
      </c>
      <c r="G40" s="31"/>
      <c r="H40" s="30"/>
      <c r="I40" s="30" t="n">
        <v>1</v>
      </c>
      <c r="J40" s="33"/>
      <c r="K40" s="36"/>
      <c r="L40" s="36" t="n">
        <v>1</v>
      </c>
      <c r="M40" s="33"/>
      <c r="N40" s="29"/>
      <c r="O40" s="29"/>
      <c r="P40" s="29"/>
      <c r="Q40" s="29"/>
      <c r="R40" s="29" t="n">
        <v>1</v>
      </c>
      <c r="S40" s="29"/>
      <c r="T40" s="29"/>
      <c r="U40" s="28"/>
      <c r="V40" s="29" t="n">
        <f aca="false">SUM(N40:Q40)</f>
        <v>0</v>
      </c>
      <c r="W40" s="29" t="n">
        <f aca="false">SUM(R40:T40)</f>
        <v>1</v>
      </c>
      <c r="X40" s="28"/>
      <c r="Y40" s="29" t="n">
        <v>1</v>
      </c>
      <c r="Z40" s="29"/>
      <c r="AA40" s="29"/>
      <c r="AB40" s="29"/>
      <c r="AC40" s="29"/>
      <c r="AD40" s="33"/>
      <c r="AE40" s="29"/>
      <c r="AF40" s="29"/>
      <c r="AG40" s="29"/>
      <c r="AH40" s="33"/>
      <c r="AI40" s="29"/>
      <c r="AJ40" s="29"/>
      <c r="AK40" s="33"/>
      <c r="AL40" s="36"/>
      <c r="AM40" s="29" t="n">
        <v>1</v>
      </c>
      <c r="AN40" s="33"/>
      <c r="AO40" s="36"/>
      <c r="AP40" s="36"/>
      <c r="AQ40" s="36" t="n">
        <v>1</v>
      </c>
      <c r="AR40" s="36"/>
      <c r="AS40" s="36"/>
      <c r="AT40" s="33"/>
      <c r="AU40" s="36"/>
      <c r="AV40" s="36" t="n">
        <v>1</v>
      </c>
      <c r="AW40" s="36"/>
      <c r="AX40" s="36"/>
      <c r="AY40" s="36"/>
      <c r="AZ40" s="36"/>
      <c r="BA40" s="36"/>
      <c r="BB40" s="36"/>
      <c r="BC40" s="33"/>
      <c r="BD40" s="30" t="n">
        <v>5</v>
      </c>
      <c r="BE40" s="30"/>
    </row>
    <row r="41" customFormat="false" ht="15.75" hidden="false" customHeight="false" outlineLevel="0" collapsed="false">
      <c r="A41" s="30" t="n">
        <v>17</v>
      </c>
      <c r="B41" s="35" t="str">
        <f aca="false">HYPERLINK("https://docs.google.com/document/d/19gPzpX-xTvrkZ9ILejUvnoCsla5flebEs9HGg_C2B4c/edit?usp=sharing","0aee25e06527993c59f3159e0cf3ff4342e169cd")</f>
        <v>0aee25e06527993c59f3159e0cf3ff4342e169cd</v>
      </c>
      <c r="C41" s="30" t="s">
        <v>109</v>
      </c>
      <c r="D41" s="25"/>
      <c r="E41" s="30" t="s">
        <v>30</v>
      </c>
      <c r="F41" s="25" t="n">
        <v>1</v>
      </c>
      <c r="G41" s="31"/>
      <c r="H41" s="30"/>
      <c r="I41" s="30" t="n">
        <v>1</v>
      </c>
      <c r="J41" s="33"/>
      <c r="K41" s="36"/>
      <c r="L41" s="36" t="n">
        <v>1</v>
      </c>
      <c r="M41" s="33"/>
      <c r="N41" s="29"/>
      <c r="O41" s="29"/>
      <c r="P41" s="29"/>
      <c r="Q41" s="29"/>
      <c r="R41" s="29" t="n">
        <v>1</v>
      </c>
      <c r="S41" s="29"/>
      <c r="T41" s="29"/>
      <c r="U41" s="28"/>
      <c r="V41" s="29" t="n">
        <f aca="false">SUM(N41:Q41)</f>
        <v>0</v>
      </c>
      <c r="W41" s="29" t="n">
        <f aca="false">SUM(R41:T41)</f>
        <v>1</v>
      </c>
      <c r="X41" s="28"/>
      <c r="Y41" s="29"/>
      <c r="Z41" s="29"/>
      <c r="AA41" s="29" t="n">
        <v>1</v>
      </c>
      <c r="AB41" s="29"/>
      <c r="AC41" s="29"/>
      <c r="AD41" s="33"/>
      <c r="AE41" s="29"/>
      <c r="AF41" s="29"/>
      <c r="AG41" s="29"/>
      <c r="AH41" s="33"/>
      <c r="AI41" s="29"/>
      <c r="AJ41" s="29"/>
      <c r="AK41" s="33"/>
      <c r="AL41" s="36"/>
      <c r="AM41" s="29" t="n">
        <v>1</v>
      </c>
      <c r="AN41" s="33"/>
      <c r="AO41" s="36"/>
      <c r="AP41" s="36"/>
      <c r="AQ41" s="36" t="n">
        <v>1</v>
      </c>
      <c r="AR41" s="36"/>
      <c r="AS41" s="36"/>
      <c r="AT41" s="33"/>
      <c r="AU41" s="36"/>
      <c r="AV41" s="36" t="n">
        <v>1</v>
      </c>
      <c r="AW41" s="36"/>
      <c r="AX41" s="36"/>
      <c r="AY41" s="36"/>
      <c r="AZ41" s="36"/>
      <c r="BA41" s="36"/>
      <c r="BB41" s="36"/>
      <c r="BC41" s="33"/>
      <c r="BD41" s="30" t="n">
        <v>2</v>
      </c>
      <c r="BE41" s="30"/>
    </row>
    <row r="42" customFormat="false" ht="15.75" hidden="false" customHeight="false" outlineLevel="0" collapsed="false">
      <c r="A42" s="31"/>
      <c r="B42" s="32"/>
      <c r="C42" s="31"/>
      <c r="D42" s="27"/>
      <c r="E42" s="31"/>
      <c r="F42" s="27"/>
      <c r="G42" s="31"/>
      <c r="H42" s="31"/>
      <c r="I42" s="31"/>
      <c r="J42" s="33"/>
      <c r="K42" s="33"/>
      <c r="L42" s="33"/>
      <c r="M42" s="33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33"/>
      <c r="AE42" s="28"/>
      <c r="AF42" s="28"/>
      <c r="AG42" s="28"/>
      <c r="AH42" s="33"/>
      <c r="AI42" s="28"/>
      <c r="AJ42" s="28"/>
      <c r="AK42" s="33"/>
      <c r="AL42" s="33"/>
      <c r="AM42" s="28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4"/>
    </row>
    <row r="43" customFormat="false" ht="15.75" hidden="false" customHeight="false" outlineLevel="0" collapsed="false">
      <c r="A43" s="30" t="n">
        <v>1</v>
      </c>
      <c r="B43" s="35" t="str">
        <f aca="false">HYPERLINK("https://docs.google.com/document/d/1TaMCWTxrDJ2BHKrCookGtcLfm1le_4bfkM4vi-wE7CQ/edit?usp=sharing","87d99fe0387ee1df1cf1811d88d37331939ef4ae")</f>
        <v>87d99fe0387ee1df1cf1811d88d37331939ef4ae</v>
      </c>
      <c r="C43" s="30" t="s">
        <v>110</v>
      </c>
      <c r="D43" s="25"/>
      <c r="E43" s="30" t="s">
        <v>17</v>
      </c>
      <c r="F43" s="25" t="n">
        <v>0</v>
      </c>
      <c r="G43" s="31"/>
      <c r="H43" s="30" t="n">
        <v>1</v>
      </c>
      <c r="I43" s="30" t="n">
        <v>0</v>
      </c>
      <c r="J43" s="33"/>
      <c r="K43" s="36" t="n">
        <v>0</v>
      </c>
      <c r="L43" s="36" t="n">
        <v>1</v>
      </c>
      <c r="M43" s="33"/>
      <c r="N43" s="29"/>
      <c r="O43" s="29"/>
      <c r="P43" s="29"/>
      <c r="Q43" s="29"/>
      <c r="R43" s="29"/>
      <c r="S43" s="29" t="n">
        <v>1</v>
      </c>
      <c r="T43" s="29"/>
      <c r="U43" s="28"/>
      <c r="V43" s="29" t="n">
        <f aca="false">SUM(N43:Q43)</f>
        <v>0</v>
      </c>
      <c r="W43" s="29" t="n">
        <f aca="false">SUM(R43:T43)</f>
        <v>1</v>
      </c>
      <c r="X43" s="28"/>
      <c r="Y43" s="29"/>
      <c r="Z43" s="29"/>
      <c r="AA43" s="29"/>
      <c r="AB43" s="29" t="n">
        <v>1</v>
      </c>
      <c r="AC43" s="29"/>
      <c r="AD43" s="33"/>
      <c r="AE43" s="29"/>
      <c r="AF43" s="29"/>
      <c r="AG43" s="29"/>
      <c r="AH43" s="33"/>
      <c r="AI43" s="29" t="n">
        <v>1</v>
      </c>
      <c r="AJ43" s="29"/>
      <c r="AK43" s="33"/>
      <c r="AL43" s="36"/>
      <c r="AM43" s="29"/>
      <c r="AN43" s="33"/>
      <c r="AO43" s="36" t="n">
        <v>1</v>
      </c>
      <c r="AP43" s="36"/>
      <c r="AQ43" s="36" t="n">
        <v>1</v>
      </c>
      <c r="AR43" s="36"/>
      <c r="AS43" s="36"/>
      <c r="AT43" s="33"/>
      <c r="AU43" s="36" t="n">
        <v>1</v>
      </c>
      <c r="AV43" s="36"/>
      <c r="AW43" s="36"/>
      <c r="AX43" s="36"/>
      <c r="AY43" s="36"/>
      <c r="AZ43" s="36"/>
      <c r="BA43" s="36"/>
      <c r="BB43" s="36"/>
      <c r="BC43" s="33"/>
      <c r="BD43" s="30" t="n">
        <v>4</v>
      </c>
      <c r="BE43" s="30"/>
    </row>
    <row r="44" customFormat="false" ht="15.75" hidden="false" customHeight="false" outlineLevel="0" collapsed="false">
      <c r="A44" s="30" t="n">
        <v>2</v>
      </c>
      <c r="B44" s="35" t="str">
        <f aca="false">HYPERLINK("https://docs.google.com/document/d/1zX3t7MkBAmPI7KAsF9atKeM1c1aLM3uf2z2gaZL7WB4/edit","91ff6f30b50a14158ec10cdd24836d775a336f52")</f>
        <v>91ff6f30b50a14158ec10cdd24836d775a336f52</v>
      </c>
      <c r="C44" s="30" t="s">
        <v>111</v>
      </c>
      <c r="D44" s="25" t="n">
        <v>1</v>
      </c>
      <c r="E44" s="30" t="s">
        <v>17</v>
      </c>
      <c r="F44" s="25" t="n">
        <v>0</v>
      </c>
      <c r="G44" s="31"/>
      <c r="H44" s="30" t="n">
        <v>0</v>
      </c>
      <c r="I44" s="30" t="n">
        <v>1</v>
      </c>
      <c r="J44" s="33"/>
      <c r="K44" s="36" t="n">
        <v>1</v>
      </c>
      <c r="L44" s="36" t="n">
        <v>0</v>
      </c>
      <c r="M44" s="33"/>
      <c r="N44" s="29" t="n">
        <v>1</v>
      </c>
      <c r="O44" s="29"/>
      <c r="P44" s="29"/>
      <c r="Q44" s="29"/>
      <c r="R44" s="29"/>
      <c r="S44" s="29"/>
      <c r="T44" s="29"/>
      <c r="U44" s="28"/>
      <c r="V44" s="29" t="n">
        <f aca="false">SUM(N44:Q44)</f>
        <v>1</v>
      </c>
      <c r="W44" s="29" t="n">
        <f aca="false">SUM(R44:T44)</f>
        <v>0</v>
      </c>
      <c r="X44" s="28"/>
      <c r="Y44" s="29"/>
      <c r="Z44" s="29"/>
      <c r="AA44" s="29"/>
      <c r="AB44" s="29" t="n">
        <v>1</v>
      </c>
      <c r="AC44" s="29"/>
      <c r="AD44" s="33"/>
      <c r="AE44" s="29" t="n">
        <v>1</v>
      </c>
      <c r="AF44" s="29"/>
      <c r="AG44" s="29"/>
      <c r="AH44" s="33"/>
      <c r="AI44" s="29"/>
      <c r="AJ44" s="29"/>
      <c r="AK44" s="33"/>
      <c r="AL44" s="36"/>
      <c r="AM44" s="29"/>
      <c r="AN44" s="33"/>
      <c r="AO44" s="36" t="n">
        <v>1</v>
      </c>
      <c r="AP44" s="36"/>
      <c r="AQ44" s="36"/>
      <c r="AR44" s="36"/>
      <c r="AS44" s="36"/>
      <c r="AT44" s="33"/>
      <c r="AU44" s="36" t="n">
        <v>1</v>
      </c>
      <c r="AV44" s="36"/>
      <c r="AW44" s="36"/>
      <c r="AX44" s="36"/>
      <c r="AY44" s="36"/>
      <c r="AZ44" s="36"/>
      <c r="BA44" s="36"/>
      <c r="BB44" s="36"/>
      <c r="BC44" s="33"/>
      <c r="BD44" s="30" t="n">
        <v>3</v>
      </c>
      <c r="BE44" s="30"/>
    </row>
    <row r="45" customFormat="false" ht="15.75" hidden="false" customHeight="false" outlineLevel="0" collapsed="false">
      <c r="A45" s="30" t="n">
        <v>3</v>
      </c>
      <c r="B45" s="35" t="str">
        <f aca="false">HYPERLINK("https://docs.google.com/document/d/1xKuHyvHLpAfNHlRPPEG8diLbS7L8fXpsY9WRUQ3FcmU/edit","7618fdd1d642e47cac70c03f637b0fd798a53a6e")</f>
        <v>7618fdd1d642e47cac70c03f637b0fd798a53a6e</v>
      </c>
      <c r="C45" s="30" t="s">
        <v>112</v>
      </c>
      <c r="D45" s="25" t="n">
        <v>0</v>
      </c>
      <c r="E45" s="30" t="s">
        <v>17</v>
      </c>
      <c r="F45" s="25" t="n">
        <v>0</v>
      </c>
      <c r="G45" s="31"/>
      <c r="H45" s="30" t="n">
        <v>1</v>
      </c>
      <c r="I45" s="30" t="n">
        <v>0</v>
      </c>
      <c r="J45" s="33"/>
      <c r="K45" s="36" t="n">
        <v>0</v>
      </c>
      <c r="L45" s="36" t="n">
        <v>1</v>
      </c>
      <c r="M45" s="33"/>
      <c r="N45" s="29"/>
      <c r="O45" s="29"/>
      <c r="P45" s="29"/>
      <c r="Q45" s="29"/>
      <c r="R45" s="29"/>
      <c r="S45" s="29" t="n">
        <v>1</v>
      </c>
      <c r="T45" s="29"/>
      <c r="U45" s="28"/>
      <c r="V45" s="29" t="n">
        <f aca="false">SUM(N45:Q45)</f>
        <v>0</v>
      </c>
      <c r="W45" s="29" t="n">
        <f aca="false">SUM(R45:T45)</f>
        <v>1</v>
      </c>
      <c r="X45" s="28"/>
      <c r="Y45" s="29"/>
      <c r="Z45" s="29" t="n">
        <v>1</v>
      </c>
      <c r="AA45" s="29"/>
      <c r="AB45" s="29"/>
      <c r="AC45" s="29"/>
      <c r="AD45" s="33"/>
      <c r="AE45" s="29"/>
      <c r="AF45" s="29"/>
      <c r="AG45" s="29"/>
      <c r="AH45" s="33"/>
      <c r="AI45" s="29" t="n">
        <v>1</v>
      </c>
      <c r="AJ45" s="29" t="n">
        <v>1</v>
      </c>
      <c r="AK45" s="33"/>
      <c r="AL45" s="36"/>
      <c r="AM45" s="29"/>
      <c r="AN45" s="33"/>
      <c r="AO45" s="36" t="n">
        <v>1</v>
      </c>
      <c r="AP45" s="36"/>
      <c r="AQ45" s="36" t="n">
        <v>1</v>
      </c>
      <c r="AR45" s="36"/>
      <c r="AS45" s="36"/>
      <c r="AT45" s="33"/>
      <c r="AU45" s="36" t="n">
        <v>1</v>
      </c>
      <c r="AV45" s="36"/>
      <c r="AW45" s="36"/>
      <c r="AX45" s="36"/>
      <c r="AY45" s="36"/>
      <c r="AZ45" s="36"/>
      <c r="BA45" s="36"/>
      <c r="BB45" s="36"/>
      <c r="BC45" s="33"/>
      <c r="BD45" s="30" t="n">
        <v>1</v>
      </c>
      <c r="BE45" s="30"/>
    </row>
    <row r="46" customFormat="false" ht="15.75" hidden="false" customHeight="false" outlineLevel="0" collapsed="false">
      <c r="A46" s="30" t="n">
        <v>4</v>
      </c>
      <c r="B46" s="35" t="str">
        <f aca="false">HYPERLINK("https://docs.google.com/document/d/1YIZffd2TtK2B3bXaSIn4VdxutEM_wVxzO4gGrhh_nGw/edit","ae062a0825a4100d0cf9ac7c8bb0fa1ca69c6814")</f>
        <v>ae062a0825a4100d0cf9ac7c8bb0fa1ca69c6814</v>
      </c>
      <c r="C46" s="30" t="s">
        <v>113</v>
      </c>
      <c r="D46" s="25"/>
      <c r="E46" s="30" t="s">
        <v>17</v>
      </c>
      <c r="F46" s="25" t="n">
        <v>0</v>
      </c>
      <c r="G46" s="31"/>
      <c r="H46" s="30" t="n">
        <v>0</v>
      </c>
      <c r="I46" s="30" t="n">
        <v>1</v>
      </c>
      <c r="J46" s="33"/>
      <c r="K46" s="36" t="n">
        <v>1</v>
      </c>
      <c r="L46" s="36" t="n">
        <v>0</v>
      </c>
      <c r="M46" s="33"/>
      <c r="N46" s="29" t="n">
        <v>1</v>
      </c>
      <c r="O46" s="29"/>
      <c r="P46" s="29"/>
      <c r="Q46" s="29"/>
      <c r="R46" s="29"/>
      <c r="S46" s="29"/>
      <c r="T46" s="29"/>
      <c r="U46" s="28"/>
      <c r="V46" s="29" t="n">
        <f aca="false">SUM(N46:Q46)</f>
        <v>1</v>
      </c>
      <c r="W46" s="29" t="n">
        <f aca="false">SUM(R46:T46)</f>
        <v>0</v>
      </c>
      <c r="X46" s="28"/>
      <c r="Y46" s="29"/>
      <c r="Z46" s="29" t="n">
        <v>1</v>
      </c>
      <c r="AA46" s="29"/>
      <c r="AB46" s="29"/>
      <c r="AC46" s="29"/>
      <c r="AD46" s="33"/>
      <c r="AE46" s="29" t="n">
        <v>1</v>
      </c>
      <c r="AF46" s="29"/>
      <c r="AG46" s="29"/>
      <c r="AH46" s="33"/>
      <c r="AI46" s="29"/>
      <c r="AJ46" s="29"/>
      <c r="AK46" s="33"/>
      <c r="AL46" s="36"/>
      <c r="AM46" s="29"/>
      <c r="AN46" s="33"/>
      <c r="AO46" s="36" t="n">
        <v>1</v>
      </c>
      <c r="AP46" s="36"/>
      <c r="AQ46" s="36" t="n">
        <v>0</v>
      </c>
      <c r="AR46" s="36"/>
      <c r="AS46" s="36"/>
      <c r="AT46" s="33"/>
      <c r="AU46" s="36" t="n">
        <v>1</v>
      </c>
      <c r="AV46" s="36"/>
      <c r="AW46" s="36"/>
      <c r="AX46" s="36"/>
      <c r="AY46" s="36"/>
      <c r="AZ46" s="36"/>
      <c r="BA46" s="36"/>
      <c r="BB46" s="36"/>
      <c r="BC46" s="33"/>
      <c r="BD46" s="30" t="n">
        <v>2</v>
      </c>
      <c r="BE46" s="30"/>
    </row>
    <row r="47" customFormat="false" ht="15.75" hidden="false" customHeight="false" outlineLevel="0" collapsed="false">
      <c r="A47" s="30" t="n">
        <v>5</v>
      </c>
      <c r="B47" s="38" t="str">
        <f aca="false">HYPERLINK("https://docs.google.com/document/d/15DqGv7D0fP59A_pJJkwB2u3MkWUKyo0N3WrdBe4WWp8/edit","d21d2e6624bc5400e52baa45804668f5f9b6a161")</f>
        <v>d21d2e6624bc5400e52baa45804668f5f9b6a161</v>
      </c>
      <c r="C47" s="30" t="s">
        <v>114</v>
      </c>
      <c r="D47" s="25" t="n">
        <v>1</v>
      </c>
      <c r="E47" s="30" t="s">
        <v>17</v>
      </c>
      <c r="F47" s="25" t="n">
        <v>0</v>
      </c>
      <c r="G47" s="31"/>
      <c r="H47" s="30" t="n">
        <v>1</v>
      </c>
      <c r="I47" s="30" t="n">
        <v>0</v>
      </c>
      <c r="J47" s="33"/>
      <c r="K47" s="36" t="n">
        <v>0</v>
      </c>
      <c r="L47" s="36" t="n">
        <v>1</v>
      </c>
      <c r="M47" s="33"/>
      <c r="N47" s="29"/>
      <c r="O47" s="29"/>
      <c r="P47" s="29"/>
      <c r="Q47" s="29"/>
      <c r="R47" s="29"/>
      <c r="S47" s="29" t="n">
        <v>1</v>
      </c>
      <c r="T47" s="29"/>
      <c r="U47" s="28"/>
      <c r="V47" s="29" t="n">
        <f aca="false">SUM(N47:Q47)</f>
        <v>0</v>
      </c>
      <c r="W47" s="29" t="n">
        <f aca="false">SUM(R47:T47)</f>
        <v>1</v>
      </c>
      <c r="X47" s="28"/>
      <c r="Y47" s="29"/>
      <c r="Z47" s="29" t="n">
        <v>1</v>
      </c>
      <c r="AA47" s="29"/>
      <c r="AB47" s="29"/>
      <c r="AC47" s="29"/>
      <c r="AD47" s="33"/>
      <c r="AE47" s="29"/>
      <c r="AF47" s="29"/>
      <c r="AG47" s="29"/>
      <c r="AH47" s="33"/>
      <c r="AI47" s="29" t="n">
        <v>1</v>
      </c>
      <c r="AJ47" s="29" t="n">
        <v>1</v>
      </c>
      <c r="AK47" s="33"/>
      <c r="AL47" s="36"/>
      <c r="AM47" s="29"/>
      <c r="AN47" s="33"/>
      <c r="AO47" s="36" t="n">
        <v>1</v>
      </c>
      <c r="AP47" s="36"/>
      <c r="AQ47" s="36" t="n">
        <v>1</v>
      </c>
      <c r="AR47" s="36"/>
      <c r="AS47" s="36"/>
      <c r="AT47" s="33"/>
      <c r="AU47" s="36" t="n">
        <v>1</v>
      </c>
      <c r="AV47" s="36"/>
      <c r="AW47" s="36"/>
      <c r="AX47" s="36"/>
      <c r="AY47" s="36"/>
      <c r="AZ47" s="36"/>
      <c r="BA47" s="36"/>
      <c r="BB47" s="36"/>
      <c r="BC47" s="33"/>
      <c r="BD47" s="30" t="n">
        <v>2</v>
      </c>
      <c r="BE47" s="30"/>
    </row>
    <row r="48" customFormat="false" ht="15.75" hidden="false" customHeight="false" outlineLevel="0" collapsed="false">
      <c r="A48" s="30" t="n">
        <v>6</v>
      </c>
      <c r="B48" s="38" t="str">
        <f aca="false">HYPERLINK("https://docs.google.com/document/d/1jf_FjfhTlZqLpEVtWfau0-xDALw0dDgsdKykCBCteuQ/edit","fb12a4e412fee79c8c59277f7e49d5cca5ed901f")</f>
        <v>fb12a4e412fee79c8c59277f7e49d5cca5ed901f</v>
      </c>
      <c r="C48" s="30" t="s">
        <v>113</v>
      </c>
      <c r="D48" s="25"/>
      <c r="E48" s="30" t="s">
        <v>17</v>
      </c>
      <c r="F48" s="25" t="n">
        <v>0</v>
      </c>
      <c r="G48" s="31"/>
      <c r="H48" s="30" t="n">
        <v>0</v>
      </c>
      <c r="I48" s="30" t="n">
        <v>1</v>
      </c>
      <c r="J48" s="33"/>
      <c r="K48" s="36" t="n">
        <v>1</v>
      </c>
      <c r="L48" s="36" t="n">
        <v>0</v>
      </c>
      <c r="M48" s="33"/>
      <c r="N48" s="29" t="n">
        <v>1</v>
      </c>
      <c r="O48" s="29"/>
      <c r="P48" s="29"/>
      <c r="Q48" s="29"/>
      <c r="R48" s="29"/>
      <c r="S48" s="29"/>
      <c r="T48" s="29"/>
      <c r="U48" s="28"/>
      <c r="V48" s="29" t="n">
        <f aca="false">SUM(N48:Q48)</f>
        <v>1</v>
      </c>
      <c r="W48" s="29" t="n">
        <f aca="false">SUM(R48:T48)</f>
        <v>0</v>
      </c>
      <c r="X48" s="28"/>
      <c r="Y48" s="29"/>
      <c r="Z48" s="29"/>
      <c r="AA48" s="29"/>
      <c r="AB48" s="29" t="n">
        <v>1</v>
      </c>
      <c r="AC48" s="29"/>
      <c r="AD48" s="33"/>
      <c r="AE48" s="29" t="n">
        <v>1</v>
      </c>
      <c r="AF48" s="29"/>
      <c r="AG48" s="29"/>
      <c r="AH48" s="33"/>
      <c r="AI48" s="29"/>
      <c r="AJ48" s="29"/>
      <c r="AK48" s="33"/>
      <c r="AL48" s="36"/>
      <c r="AM48" s="29"/>
      <c r="AN48" s="33"/>
      <c r="AO48" s="36" t="n">
        <v>1</v>
      </c>
      <c r="AP48" s="36"/>
      <c r="AQ48" s="36"/>
      <c r="AR48" s="36"/>
      <c r="AS48" s="36"/>
      <c r="AT48" s="33"/>
      <c r="AU48" s="36" t="n">
        <v>1</v>
      </c>
      <c r="AV48" s="36"/>
      <c r="AW48" s="36"/>
      <c r="AX48" s="36"/>
      <c r="AY48" s="36"/>
      <c r="AZ48" s="36"/>
      <c r="BA48" s="36"/>
      <c r="BB48" s="36"/>
      <c r="BC48" s="33"/>
      <c r="BD48" s="30" t="n">
        <v>5</v>
      </c>
      <c r="BE48" s="30"/>
    </row>
    <row r="49" customFormat="false" ht="15.75" hidden="false" customHeight="false" outlineLevel="0" collapsed="false">
      <c r="A49" s="39" t="n">
        <v>7</v>
      </c>
      <c r="B49" s="35" t="str">
        <f aca="false">HYPERLINK("https://docs.google.com/document/d/1SBiOERYRBTmZ6qqr53HLni-GJK_mXg5F3tFTm8GV8Ns/edit","1b1fabef8ffec606909f01c3983300fff539f214")</f>
        <v>1b1fabef8ffec606909f01c3983300fff539f214</v>
      </c>
      <c r="C49" s="30" t="s">
        <v>115</v>
      </c>
      <c r="D49" s="25"/>
      <c r="E49" s="30" t="s">
        <v>17</v>
      </c>
      <c r="F49" s="25" t="n">
        <v>0</v>
      </c>
      <c r="G49" s="31"/>
      <c r="H49" s="30" t="n">
        <v>1</v>
      </c>
      <c r="I49" s="30" t="n">
        <v>0</v>
      </c>
      <c r="J49" s="33"/>
      <c r="K49" s="36" t="n">
        <v>0</v>
      </c>
      <c r="L49" s="36" t="n">
        <v>1</v>
      </c>
      <c r="M49" s="33"/>
      <c r="N49" s="29"/>
      <c r="O49" s="29"/>
      <c r="P49" s="29"/>
      <c r="Q49" s="29"/>
      <c r="R49" s="29"/>
      <c r="S49" s="29" t="n">
        <v>1</v>
      </c>
      <c r="T49" s="29"/>
      <c r="U49" s="28"/>
      <c r="V49" s="29" t="n">
        <f aca="false">SUM(N49:Q49)</f>
        <v>0</v>
      </c>
      <c r="W49" s="29" t="n">
        <f aca="false">SUM(R49:T49)</f>
        <v>1</v>
      </c>
      <c r="X49" s="28"/>
      <c r="Y49" s="29"/>
      <c r="Z49" s="29"/>
      <c r="AA49" s="29"/>
      <c r="AB49" s="29" t="n">
        <v>1</v>
      </c>
      <c r="AC49" s="29"/>
      <c r="AD49" s="33"/>
      <c r="AE49" s="29"/>
      <c r="AF49" s="29"/>
      <c r="AG49" s="29"/>
      <c r="AH49" s="33"/>
      <c r="AI49" s="29" t="n">
        <v>1</v>
      </c>
      <c r="AJ49" s="29" t="n">
        <v>1</v>
      </c>
      <c r="AK49" s="33"/>
      <c r="AL49" s="36"/>
      <c r="AM49" s="29"/>
      <c r="AN49" s="33"/>
      <c r="AO49" s="36" t="n">
        <v>1</v>
      </c>
      <c r="AP49" s="36"/>
      <c r="AQ49" s="36" t="n">
        <v>1</v>
      </c>
      <c r="AR49" s="36"/>
      <c r="AS49" s="36"/>
      <c r="AT49" s="33"/>
      <c r="AU49" s="36"/>
      <c r="AV49" s="36" t="n">
        <v>1</v>
      </c>
      <c r="AW49" s="36"/>
      <c r="AX49" s="36"/>
      <c r="AY49" s="36"/>
      <c r="AZ49" s="36"/>
      <c r="BA49" s="36"/>
      <c r="BB49" s="36"/>
      <c r="BC49" s="33"/>
      <c r="BD49" s="30" t="n">
        <v>3</v>
      </c>
      <c r="BE49" s="30"/>
    </row>
    <row r="50" customFormat="false" ht="15.75" hidden="false" customHeight="false" outlineLevel="0" collapsed="false">
      <c r="A50" s="30" t="n">
        <v>8</v>
      </c>
      <c r="B50" s="35" t="str">
        <f aca="false">HYPERLINK("https://docs.google.com/document/d/1VR5HhSjUS70NoQUkwDavbEIJio9RslHJjs0qGIqZEJ8/edit","0cb304ec61019c5ff2f6260245ef30fb6dc9711a")</f>
        <v>0cb304ec61019c5ff2f6260245ef30fb6dc9711a</v>
      </c>
      <c r="C50" s="30" t="s">
        <v>116</v>
      </c>
      <c r="D50" s="25" t="n">
        <v>1</v>
      </c>
      <c r="E50" s="30" t="s">
        <v>17</v>
      </c>
      <c r="F50" s="25" t="n">
        <v>0</v>
      </c>
      <c r="G50" s="34"/>
      <c r="H50" s="30" t="n">
        <v>0</v>
      </c>
      <c r="I50" s="30" t="n">
        <v>1</v>
      </c>
      <c r="J50" s="31"/>
      <c r="K50" s="30" t="n">
        <v>0</v>
      </c>
      <c r="L50" s="30" t="n">
        <v>1</v>
      </c>
      <c r="M50" s="31"/>
      <c r="N50" s="25"/>
      <c r="O50" s="25"/>
      <c r="P50" s="25"/>
      <c r="Q50" s="25"/>
      <c r="R50" s="25" t="n">
        <v>1</v>
      </c>
      <c r="S50" s="25"/>
      <c r="T50" s="25"/>
      <c r="U50" s="27"/>
      <c r="V50" s="29" t="n">
        <f aca="false">SUM(N50:Q50)</f>
        <v>0</v>
      </c>
      <c r="W50" s="29" t="n">
        <f aca="false">SUM(R50:T50)</f>
        <v>1</v>
      </c>
      <c r="X50" s="27"/>
      <c r="Y50" s="29"/>
      <c r="Z50" s="29"/>
      <c r="AA50" s="29"/>
      <c r="AB50" s="29"/>
      <c r="AC50" s="29" t="n">
        <v>1</v>
      </c>
      <c r="AD50" s="31"/>
      <c r="AE50" s="25"/>
      <c r="AF50" s="25"/>
      <c r="AG50" s="25"/>
      <c r="AH50" s="31"/>
      <c r="AI50" s="25"/>
      <c r="AJ50" s="25"/>
      <c r="AK50" s="31"/>
      <c r="AL50" s="30"/>
      <c r="AM50" s="25" t="n">
        <v>1</v>
      </c>
      <c r="AN50" s="31"/>
      <c r="AO50" s="30" t="n">
        <v>0</v>
      </c>
      <c r="AP50" s="30"/>
      <c r="AQ50" s="30" t="n">
        <v>1</v>
      </c>
      <c r="AR50" s="30"/>
      <c r="AS50" s="30"/>
      <c r="AT50" s="31"/>
      <c r="AU50" s="36"/>
      <c r="AV50" s="36"/>
      <c r="AW50" s="36"/>
      <c r="AX50" s="36"/>
      <c r="AY50" s="36"/>
      <c r="AZ50" s="36"/>
      <c r="BA50" s="36"/>
      <c r="BB50" s="36"/>
      <c r="BC50" s="33"/>
      <c r="BD50" s="30" t="n">
        <v>1</v>
      </c>
      <c r="BE50" s="30"/>
    </row>
    <row r="51" customFormat="false" ht="15.75" hidden="false" customHeight="false" outlineLevel="0" collapsed="false">
      <c r="A51" s="30" t="n">
        <v>9</v>
      </c>
      <c r="B51" s="35" t="str">
        <f aca="false">HYPERLINK("https://docs.google.com/document/d/1b-qUG_klyP27humfcr_i71j50RK8VIQ5uFa-wuvZ5EQ/edit","1d8813052292e6053957fae01d080fde9717f3fc")</f>
        <v>1d8813052292e6053957fae01d080fde9717f3fc</v>
      </c>
      <c r="C51" s="30" t="s">
        <v>117</v>
      </c>
      <c r="D51" s="25" t="n">
        <v>1</v>
      </c>
      <c r="E51" s="30" t="s">
        <v>17</v>
      </c>
      <c r="F51" s="25" t="n">
        <v>0</v>
      </c>
      <c r="G51" s="34"/>
      <c r="H51" s="30" t="n">
        <v>1</v>
      </c>
      <c r="I51" s="30" t="n">
        <v>0</v>
      </c>
      <c r="J51" s="31"/>
      <c r="K51" s="30" t="n">
        <v>1</v>
      </c>
      <c r="L51" s="30" t="n">
        <v>0</v>
      </c>
      <c r="M51" s="31"/>
      <c r="N51" s="25" t="n">
        <v>1</v>
      </c>
      <c r="O51" s="25"/>
      <c r="P51" s="25"/>
      <c r="Q51" s="25"/>
      <c r="R51" s="25"/>
      <c r="S51" s="25"/>
      <c r="T51" s="25"/>
      <c r="U51" s="27"/>
      <c r="V51" s="29" t="n">
        <f aca="false">SUM(N51:Q51)</f>
        <v>1</v>
      </c>
      <c r="W51" s="29" t="n">
        <f aca="false">SUM(R51:T51)</f>
        <v>0</v>
      </c>
      <c r="X51" s="27"/>
      <c r="Y51" s="29" t="n">
        <v>1</v>
      </c>
      <c r="Z51" s="29"/>
      <c r="AA51" s="29"/>
      <c r="AB51" s="29"/>
      <c r="AC51" s="29"/>
      <c r="AD51" s="31"/>
      <c r="AE51" s="25"/>
      <c r="AF51" s="25"/>
      <c r="AG51" s="25" t="n">
        <v>1</v>
      </c>
      <c r="AH51" s="31"/>
      <c r="AI51" s="25"/>
      <c r="AJ51" s="25"/>
      <c r="AK51" s="31"/>
      <c r="AL51" s="30"/>
      <c r="AM51" s="25"/>
      <c r="AN51" s="31"/>
      <c r="AO51" s="30" t="n">
        <v>1</v>
      </c>
      <c r="AP51" s="30"/>
      <c r="AQ51" s="30" t="n">
        <v>0</v>
      </c>
      <c r="AR51" s="30"/>
      <c r="AS51" s="30"/>
      <c r="AT51" s="31"/>
      <c r="AU51" s="36" t="n">
        <v>1</v>
      </c>
      <c r="AV51" s="36"/>
      <c r="AW51" s="36"/>
      <c r="AX51" s="36"/>
      <c r="AY51" s="36"/>
      <c r="AZ51" s="36"/>
      <c r="BA51" s="36"/>
      <c r="BB51" s="36"/>
      <c r="BC51" s="33"/>
      <c r="BD51" s="30" t="n">
        <v>3</v>
      </c>
      <c r="BE51" s="30"/>
    </row>
    <row r="52" customFormat="false" ht="15.75" hidden="false" customHeight="false" outlineLevel="0" collapsed="false">
      <c r="A52" s="30" t="n">
        <v>10</v>
      </c>
      <c r="B52" s="35" t="str">
        <f aca="false">HYPERLINK("https://docs.google.com/document/d/1j0QY_xo1Dyum3VYsG5tiFi4ycxx-FcSzPns5Ph77yk8/edit","7afc490c95789c408fbc256d8e790273d331c984")</f>
        <v>7afc490c95789c408fbc256d8e790273d331c984</v>
      </c>
      <c r="C52" s="30" t="s">
        <v>118</v>
      </c>
      <c r="D52" s="25"/>
      <c r="E52" s="30" t="s">
        <v>17</v>
      </c>
      <c r="F52" s="25" t="n">
        <v>1</v>
      </c>
      <c r="G52" s="34"/>
      <c r="H52" s="30" t="n">
        <v>0</v>
      </c>
      <c r="I52" s="30" t="n">
        <v>1</v>
      </c>
      <c r="J52" s="31"/>
      <c r="K52" s="30" t="n">
        <v>0</v>
      </c>
      <c r="L52" s="30" t="n">
        <v>1</v>
      </c>
      <c r="M52" s="31"/>
      <c r="N52" s="25"/>
      <c r="O52" s="25"/>
      <c r="P52" s="25"/>
      <c r="Q52" s="25"/>
      <c r="R52" s="25" t="n">
        <v>1</v>
      </c>
      <c r="S52" s="25"/>
      <c r="T52" s="25"/>
      <c r="U52" s="27"/>
      <c r="V52" s="29" t="n">
        <f aca="false">SUM(N52:Q52)</f>
        <v>0</v>
      </c>
      <c r="W52" s="29" t="n">
        <f aca="false">SUM(R52:T52)</f>
        <v>1</v>
      </c>
      <c r="X52" s="27"/>
      <c r="Y52" s="29" t="n">
        <v>1</v>
      </c>
      <c r="Z52" s="29"/>
      <c r="AA52" s="29"/>
      <c r="AB52" s="29"/>
      <c r="AC52" s="29"/>
      <c r="AD52" s="31"/>
      <c r="AE52" s="25"/>
      <c r="AF52" s="25"/>
      <c r="AG52" s="25"/>
      <c r="AH52" s="31"/>
      <c r="AI52" s="25"/>
      <c r="AJ52" s="25"/>
      <c r="AK52" s="31"/>
      <c r="AL52" s="30"/>
      <c r="AM52" s="25" t="n">
        <v>1</v>
      </c>
      <c r="AN52" s="31"/>
      <c r="AO52" s="30" t="n">
        <v>0</v>
      </c>
      <c r="AP52" s="30"/>
      <c r="AQ52" s="30" t="n">
        <v>1</v>
      </c>
      <c r="AR52" s="30"/>
      <c r="AS52" s="30"/>
      <c r="AT52" s="31"/>
      <c r="AU52" s="36"/>
      <c r="AV52" s="36" t="n">
        <v>1</v>
      </c>
      <c r="AW52" s="36"/>
      <c r="AX52" s="36"/>
      <c r="AY52" s="36"/>
      <c r="AZ52" s="36" t="n">
        <v>1</v>
      </c>
      <c r="BA52" s="36"/>
      <c r="BB52" s="36"/>
      <c r="BC52" s="33"/>
      <c r="BD52" s="30" t="n">
        <v>6</v>
      </c>
      <c r="BE52" s="30"/>
    </row>
    <row r="53" customFormat="false" ht="15.75" hidden="false" customHeight="false" outlineLevel="0" collapsed="false">
      <c r="A53" s="30" t="n">
        <v>11</v>
      </c>
      <c r="B53" s="35" t="str">
        <f aca="false">HYPERLINK("https://docs.google.com/document/d/1saJpAZ1hXr4H8pDfJv27CDDI8ThZSPgBSGyzKdAQk98/edit","8baaa06cce9e58548f60e6e9b21c9af3d42580bb")</f>
        <v>8baaa06cce9e58548f60e6e9b21c9af3d42580bb</v>
      </c>
      <c r="C53" s="30" t="s">
        <v>119</v>
      </c>
      <c r="D53" s="25"/>
      <c r="E53" s="30" t="s">
        <v>17</v>
      </c>
      <c r="F53" s="25" t="n">
        <v>0</v>
      </c>
      <c r="G53" s="34"/>
      <c r="H53" s="30" t="n">
        <v>1</v>
      </c>
      <c r="I53" s="30" t="n">
        <v>0</v>
      </c>
      <c r="J53" s="31"/>
      <c r="K53" s="30" t="n">
        <v>0</v>
      </c>
      <c r="L53" s="30" t="n">
        <v>1</v>
      </c>
      <c r="M53" s="31"/>
      <c r="N53" s="25"/>
      <c r="O53" s="25"/>
      <c r="P53" s="25"/>
      <c r="Q53" s="25"/>
      <c r="R53" s="25"/>
      <c r="S53" s="25" t="n">
        <v>1</v>
      </c>
      <c r="T53" s="25"/>
      <c r="U53" s="27"/>
      <c r="V53" s="29" t="n">
        <f aca="false">SUM(N53:Q53)</f>
        <v>0</v>
      </c>
      <c r="W53" s="29" t="n">
        <f aca="false">SUM(R53:T53)</f>
        <v>1</v>
      </c>
      <c r="X53" s="27"/>
      <c r="Y53" s="29"/>
      <c r="Z53" s="29"/>
      <c r="AA53" s="29"/>
      <c r="AB53" s="29"/>
      <c r="AC53" s="29" t="n">
        <v>1</v>
      </c>
      <c r="AD53" s="31"/>
      <c r="AE53" s="25"/>
      <c r="AF53" s="25"/>
      <c r="AG53" s="25"/>
      <c r="AH53" s="31"/>
      <c r="AI53" s="25" t="n">
        <v>1</v>
      </c>
      <c r="AJ53" s="25"/>
      <c r="AK53" s="31"/>
      <c r="AL53" s="30"/>
      <c r="AM53" s="25"/>
      <c r="AN53" s="31"/>
      <c r="AO53" s="30" t="n">
        <v>1</v>
      </c>
      <c r="AP53" s="30"/>
      <c r="AQ53" s="30" t="n">
        <v>1</v>
      </c>
      <c r="AR53" s="30"/>
      <c r="AS53" s="30"/>
      <c r="AT53" s="31"/>
      <c r="AU53" s="36" t="n">
        <v>1</v>
      </c>
      <c r="AV53" s="36" t="n">
        <v>1</v>
      </c>
      <c r="AW53" s="36"/>
      <c r="AX53" s="36"/>
      <c r="AY53" s="36"/>
      <c r="AZ53" s="36"/>
      <c r="BA53" s="36"/>
      <c r="BB53" s="36"/>
      <c r="BC53" s="33"/>
      <c r="BD53" s="41" t="n">
        <v>45</v>
      </c>
      <c r="BE53" s="41"/>
    </row>
    <row r="54" customFormat="false" ht="15.75" hidden="false" customHeight="false" outlineLevel="0" collapsed="false">
      <c r="A54" s="30" t="n">
        <v>12</v>
      </c>
      <c r="B54" s="35" t="str">
        <f aca="false">HYPERLINK("https://docs.google.com/document/d/1-8v-JnijcdDmtePRcvx0RyeyKhGwzqF-R70tajkoc5k/edit","9497e9678cdc64785847993c96ff2748e09ef9a1")</f>
        <v>9497e9678cdc64785847993c96ff2748e09ef9a1</v>
      </c>
      <c r="C54" s="30" t="s">
        <v>120</v>
      </c>
      <c r="D54" s="25" t="n">
        <v>1</v>
      </c>
      <c r="E54" s="30" t="s">
        <v>17</v>
      </c>
      <c r="F54" s="25" t="n">
        <v>0</v>
      </c>
      <c r="G54" s="34"/>
      <c r="H54" s="30" t="n">
        <v>0</v>
      </c>
      <c r="I54" s="30" t="n">
        <v>1</v>
      </c>
      <c r="J54" s="31"/>
      <c r="K54" s="30" t="n">
        <v>0</v>
      </c>
      <c r="L54" s="30" t="n">
        <v>1</v>
      </c>
      <c r="M54" s="31"/>
      <c r="N54" s="25"/>
      <c r="O54" s="25"/>
      <c r="P54" s="25"/>
      <c r="Q54" s="25"/>
      <c r="R54" s="25" t="n">
        <v>1</v>
      </c>
      <c r="S54" s="25"/>
      <c r="T54" s="25"/>
      <c r="U54" s="27"/>
      <c r="V54" s="29" t="n">
        <f aca="false">SUM(N54:Q54)</f>
        <v>0</v>
      </c>
      <c r="W54" s="29" t="n">
        <f aca="false">SUM(R54:T54)</f>
        <v>1</v>
      </c>
      <c r="X54" s="27"/>
      <c r="Y54" s="29"/>
      <c r="Z54" s="29"/>
      <c r="AA54" s="29"/>
      <c r="AB54" s="29" t="n">
        <v>1</v>
      </c>
      <c r="AC54" s="29"/>
      <c r="AD54" s="31"/>
      <c r="AE54" s="25"/>
      <c r="AF54" s="25"/>
      <c r="AG54" s="25"/>
      <c r="AH54" s="31"/>
      <c r="AI54" s="25"/>
      <c r="AJ54" s="25"/>
      <c r="AK54" s="31"/>
      <c r="AL54" s="30"/>
      <c r="AM54" s="25" t="n">
        <v>1</v>
      </c>
      <c r="AN54" s="31"/>
      <c r="AO54" s="30"/>
      <c r="AP54" s="30"/>
      <c r="AQ54" s="30" t="n">
        <v>1</v>
      </c>
      <c r="AR54" s="30"/>
      <c r="AS54" s="30"/>
      <c r="AT54" s="31"/>
      <c r="AU54" s="36"/>
      <c r="AV54" s="36"/>
      <c r="AW54" s="36"/>
      <c r="AX54" s="36"/>
      <c r="AY54" s="36"/>
      <c r="AZ54" s="36"/>
      <c r="BA54" s="36"/>
      <c r="BB54" s="36"/>
      <c r="BC54" s="33"/>
      <c r="BD54" s="30" t="n">
        <v>4</v>
      </c>
      <c r="BE54" s="30"/>
    </row>
    <row r="55" customFormat="false" ht="15.75" hidden="false" customHeight="false" outlineLevel="0" collapsed="false">
      <c r="A55" s="30" t="n">
        <v>13</v>
      </c>
      <c r="B55" s="35" t="str">
        <f aca="false">HYPERLINK("https://docs.google.com/document/d/1LSdJd7I_3EC1SzAoIlVKEvsk8KviRpOO2KxjeN-Gwlk/edit","22797c718504868665b78f143a595138cb521edf")</f>
        <v>22797c718504868665b78f143a595138cb521edf</v>
      </c>
      <c r="C55" s="30" t="s">
        <v>121</v>
      </c>
      <c r="D55" s="25" t="n">
        <v>1</v>
      </c>
      <c r="E55" s="30" t="s">
        <v>17</v>
      </c>
      <c r="F55" s="25" t="n">
        <v>0</v>
      </c>
      <c r="G55" s="34"/>
      <c r="H55" s="30"/>
      <c r="I55" s="30" t="n">
        <v>1</v>
      </c>
      <c r="J55" s="31"/>
      <c r="K55" s="30"/>
      <c r="L55" s="30" t="n">
        <v>1</v>
      </c>
      <c r="M55" s="31"/>
      <c r="N55" s="25"/>
      <c r="O55" s="25"/>
      <c r="P55" s="25"/>
      <c r="Q55" s="25"/>
      <c r="R55" s="25" t="n">
        <v>1</v>
      </c>
      <c r="S55" s="25"/>
      <c r="T55" s="25"/>
      <c r="U55" s="27"/>
      <c r="V55" s="29" t="n">
        <f aca="false">SUM(N55:Q55)</f>
        <v>0</v>
      </c>
      <c r="W55" s="29" t="n">
        <f aca="false">SUM(R55:T55)</f>
        <v>1</v>
      </c>
      <c r="X55" s="27"/>
      <c r="Y55" s="29"/>
      <c r="Z55" s="29"/>
      <c r="AA55" s="29"/>
      <c r="AB55" s="29" t="n">
        <v>1</v>
      </c>
      <c r="AC55" s="29"/>
      <c r="AD55" s="31"/>
      <c r="AE55" s="25"/>
      <c r="AF55" s="25"/>
      <c r="AG55" s="25"/>
      <c r="AH55" s="31"/>
      <c r="AI55" s="25"/>
      <c r="AJ55" s="25"/>
      <c r="AK55" s="31"/>
      <c r="AL55" s="30"/>
      <c r="AM55" s="25" t="n">
        <v>1</v>
      </c>
      <c r="AN55" s="31"/>
      <c r="AO55" s="30"/>
      <c r="AP55" s="30"/>
      <c r="AQ55" s="30" t="n">
        <v>1</v>
      </c>
      <c r="AR55" s="30"/>
      <c r="AS55" s="30"/>
      <c r="AT55" s="31"/>
      <c r="AU55" s="36"/>
      <c r="AV55" s="36"/>
      <c r="AW55" s="36"/>
      <c r="AX55" s="36"/>
      <c r="AY55" s="36"/>
      <c r="AZ55" s="36"/>
      <c r="BA55" s="36"/>
      <c r="BB55" s="36"/>
      <c r="BC55" s="33"/>
      <c r="BD55" s="30" t="n">
        <v>14</v>
      </c>
      <c r="BE55" s="30"/>
    </row>
    <row r="56" customFormat="false" ht="15.75" hidden="false" customHeight="false" outlineLevel="0" collapsed="false">
      <c r="A56" s="30" t="n">
        <v>14</v>
      </c>
      <c r="B56" s="35" t="str">
        <f aca="false">HYPERLINK("https://docs.google.com/document/d/1OKPXnyNHy9RFUleXt5-0T5WigYMm0-k2f0ejP0vBT6Q/edit","120020fa9c3d4b6c98d7beb863ac4c6bfe4d499b")</f>
        <v>120020fa9c3d4b6c98d7beb863ac4c6bfe4d499b</v>
      </c>
      <c r="C56" s="30" t="s">
        <v>122</v>
      </c>
      <c r="D56" s="25" t="n">
        <v>1</v>
      </c>
      <c r="E56" s="30" t="s">
        <v>17</v>
      </c>
      <c r="F56" s="25" t="n">
        <v>0</v>
      </c>
      <c r="G56" s="34"/>
      <c r="H56" s="30"/>
      <c r="I56" s="30" t="n">
        <v>1</v>
      </c>
      <c r="J56" s="31"/>
      <c r="K56" s="30"/>
      <c r="L56" s="30" t="n">
        <v>1</v>
      </c>
      <c r="M56" s="31"/>
      <c r="N56" s="25"/>
      <c r="O56" s="25"/>
      <c r="P56" s="25"/>
      <c r="Q56" s="25"/>
      <c r="R56" s="25" t="n">
        <v>1</v>
      </c>
      <c r="S56" s="25"/>
      <c r="T56" s="25"/>
      <c r="U56" s="27"/>
      <c r="V56" s="29" t="n">
        <f aca="false">SUM(N56:Q56)</f>
        <v>0</v>
      </c>
      <c r="W56" s="29" t="n">
        <f aca="false">SUM(R56:T56)</f>
        <v>1</v>
      </c>
      <c r="X56" s="27"/>
      <c r="Y56" s="29"/>
      <c r="Z56" s="29"/>
      <c r="AA56" s="29"/>
      <c r="AB56" s="29" t="n">
        <v>1</v>
      </c>
      <c r="AC56" s="29"/>
      <c r="AD56" s="31"/>
      <c r="AE56" s="25"/>
      <c r="AF56" s="25"/>
      <c r="AG56" s="25"/>
      <c r="AH56" s="31"/>
      <c r="AI56" s="25"/>
      <c r="AJ56" s="25"/>
      <c r="AK56" s="31"/>
      <c r="AL56" s="30"/>
      <c r="AM56" s="25" t="n">
        <v>1</v>
      </c>
      <c r="AN56" s="31"/>
      <c r="AO56" s="30"/>
      <c r="AP56" s="30"/>
      <c r="AQ56" s="30" t="n">
        <v>1</v>
      </c>
      <c r="AR56" s="30"/>
      <c r="AS56" s="30"/>
      <c r="AT56" s="31"/>
      <c r="AU56" s="36"/>
      <c r="AV56" s="36"/>
      <c r="AW56" s="36"/>
      <c r="AX56" s="36"/>
      <c r="AY56" s="36"/>
      <c r="AZ56" s="36"/>
      <c r="BA56" s="36"/>
      <c r="BB56" s="36"/>
      <c r="BC56" s="33"/>
      <c r="BD56" s="30" t="n">
        <v>20</v>
      </c>
      <c r="BE56" s="30"/>
    </row>
    <row r="57" customFormat="false" ht="15.75" hidden="false" customHeight="false" outlineLevel="0" collapsed="false">
      <c r="A57" s="30" t="n">
        <v>15</v>
      </c>
      <c r="B57" s="35" t="str">
        <f aca="false">HYPERLINK("https://docs.google.com/document/d/1fsfCxtxyw9pqBw4dglLA3NTmOakwlnSxX2uKVhH14DU/edit","b2a15ec327ead1caf6d6983092dae17e09c88dd1")</f>
        <v>b2a15ec327ead1caf6d6983092dae17e09c88dd1</v>
      </c>
      <c r="C57" s="30" t="s">
        <v>123</v>
      </c>
      <c r="D57" s="25"/>
      <c r="E57" s="30" t="s">
        <v>17</v>
      </c>
      <c r="F57" s="25" t="n">
        <v>0</v>
      </c>
      <c r="G57" s="34"/>
      <c r="H57" s="30" t="n">
        <v>1</v>
      </c>
      <c r="J57" s="31"/>
      <c r="K57" s="30"/>
      <c r="L57" s="30" t="n">
        <v>1</v>
      </c>
      <c r="M57" s="31"/>
      <c r="N57" s="25"/>
      <c r="O57" s="25"/>
      <c r="P57" s="25"/>
      <c r="Q57" s="25"/>
      <c r="R57" s="25"/>
      <c r="S57" s="25"/>
      <c r="T57" s="25" t="n">
        <v>1</v>
      </c>
      <c r="U57" s="27"/>
      <c r="V57" s="29" t="n">
        <f aca="false">SUM(N57:Q57)</f>
        <v>0</v>
      </c>
      <c r="W57" s="29" t="n">
        <f aca="false">SUM(R57:T57)</f>
        <v>1</v>
      </c>
      <c r="X57" s="27"/>
      <c r="Y57" s="29"/>
      <c r="Z57" s="29"/>
      <c r="AA57" s="29"/>
      <c r="AB57" s="29" t="n">
        <v>1</v>
      </c>
      <c r="AC57" s="29"/>
      <c r="AD57" s="31"/>
      <c r="AE57" s="25"/>
      <c r="AF57" s="25"/>
      <c r="AG57" s="25"/>
      <c r="AH57" s="31"/>
      <c r="AI57" s="25"/>
      <c r="AJ57" s="25"/>
      <c r="AK57" s="31"/>
      <c r="AL57" s="30"/>
      <c r="AM57" s="25"/>
      <c r="AN57" s="31"/>
      <c r="AP57" s="30"/>
      <c r="AQ57" s="30"/>
      <c r="AR57" s="30"/>
      <c r="AS57" s="30"/>
      <c r="AT57" s="31"/>
      <c r="AU57" s="36" t="n">
        <v>1</v>
      </c>
      <c r="AV57" s="36"/>
      <c r="AW57" s="36"/>
      <c r="AX57" s="36"/>
      <c r="AY57" s="36"/>
      <c r="AZ57" s="36"/>
      <c r="BA57" s="36"/>
      <c r="BB57" s="36"/>
      <c r="BC57" s="33"/>
      <c r="BD57" s="30" t="n">
        <v>5</v>
      </c>
      <c r="BE57" s="30"/>
    </row>
    <row r="58" customFormat="false" ht="15.75" hidden="false" customHeight="false" outlineLevel="0" collapsed="false">
      <c r="A58" s="30" t="n">
        <v>16</v>
      </c>
      <c r="B58" s="35" t="str">
        <f aca="false">HYPERLINK("https://docs.google.com/document/d/1bgIoGg3O_VCA1-au_F_Fua_dKwBCH_fpNYBOsPIGJJE/edit","b7cf2385e6874d07f32f183007e50f4448b7e3a2")</f>
        <v>b7cf2385e6874d07f32f183007e50f4448b7e3a2</v>
      </c>
      <c r="C58" s="30" t="s">
        <v>124</v>
      </c>
      <c r="D58" s="25" t="n">
        <v>1</v>
      </c>
      <c r="E58" s="30" t="s">
        <v>17</v>
      </c>
      <c r="F58" s="25" t="n">
        <v>0</v>
      </c>
      <c r="G58" s="34"/>
      <c r="H58" s="30" t="n">
        <v>1</v>
      </c>
      <c r="J58" s="31"/>
      <c r="K58" s="30"/>
      <c r="L58" s="30" t="n">
        <v>1</v>
      </c>
      <c r="M58" s="31"/>
      <c r="N58" s="25"/>
      <c r="O58" s="25"/>
      <c r="P58" s="25"/>
      <c r="Q58" s="25"/>
      <c r="R58" s="25" t="n">
        <v>1</v>
      </c>
      <c r="S58" s="25"/>
      <c r="T58" s="25"/>
      <c r="U58" s="27"/>
      <c r="V58" s="29" t="n">
        <f aca="false">SUM(N58:Q58)</f>
        <v>0</v>
      </c>
      <c r="W58" s="29" t="n">
        <f aca="false">SUM(R58:T58)</f>
        <v>1</v>
      </c>
      <c r="X58" s="27"/>
      <c r="Y58" s="29" t="n">
        <v>1</v>
      </c>
      <c r="Z58" s="29"/>
      <c r="AA58" s="29"/>
      <c r="AB58" s="29"/>
      <c r="AC58" s="29"/>
      <c r="AD58" s="31"/>
      <c r="AE58" s="25"/>
      <c r="AF58" s="25"/>
      <c r="AG58" s="25"/>
      <c r="AH58" s="31"/>
      <c r="AI58" s="25"/>
      <c r="AJ58" s="25"/>
      <c r="AK58" s="31"/>
      <c r="AL58" s="30" t="n">
        <v>1</v>
      </c>
      <c r="AM58" s="25"/>
      <c r="AN58" s="31"/>
      <c r="AO58" s="30"/>
      <c r="AP58" s="30"/>
      <c r="AQ58" s="30" t="n">
        <v>1</v>
      </c>
      <c r="AR58" s="30"/>
      <c r="AS58" s="30"/>
      <c r="AT58" s="31"/>
      <c r="AU58" s="36"/>
      <c r="AV58" s="36" t="n">
        <v>1</v>
      </c>
      <c r="AW58" s="36"/>
      <c r="AX58" s="36"/>
      <c r="AY58" s="36"/>
      <c r="AZ58" s="36"/>
      <c r="BA58" s="36"/>
      <c r="BB58" s="36" t="n">
        <v>1</v>
      </c>
      <c r="BC58" s="33"/>
      <c r="BD58" s="30" t="n">
        <v>8</v>
      </c>
      <c r="BE58" s="30"/>
    </row>
    <row r="59" customFormat="false" ht="15.75" hidden="false" customHeight="false" outlineLevel="0" collapsed="false">
      <c r="A59" s="30" t="n">
        <v>17</v>
      </c>
      <c r="B59" s="35" t="str">
        <f aca="false">HYPERLINK("https://docs.google.com/document/d/14MleRYXroFQFFpdu9lviMpvmPzln315f-EznruwZw9Y/edit","c43831063411d923566f1c607933c1d721c1f5f2")</f>
        <v>c43831063411d923566f1c607933c1d721c1f5f2</v>
      </c>
      <c r="C59" s="30" t="s">
        <v>125</v>
      </c>
      <c r="D59" s="25"/>
      <c r="E59" s="30" t="s">
        <v>17</v>
      </c>
      <c r="F59" s="25" t="n">
        <v>0</v>
      </c>
      <c r="G59" s="34"/>
      <c r="H59" s="30"/>
      <c r="I59" s="30" t="n">
        <v>1</v>
      </c>
      <c r="J59" s="31"/>
      <c r="K59" s="30"/>
      <c r="L59" s="30" t="n">
        <v>1</v>
      </c>
      <c r="M59" s="31"/>
      <c r="N59" s="25"/>
      <c r="O59" s="25"/>
      <c r="P59" s="25"/>
      <c r="Q59" s="25"/>
      <c r="R59" s="25" t="n">
        <v>1</v>
      </c>
      <c r="S59" s="25"/>
      <c r="T59" s="25"/>
      <c r="U59" s="27"/>
      <c r="V59" s="29" t="n">
        <f aca="false">SUM(N59:Q59)</f>
        <v>0</v>
      </c>
      <c r="W59" s="29" t="n">
        <f aca="false">SUM(R59:T59)</f>
        <v>1</v>
      </c>
      <c r="X59" s="27"/>
      <c r="Y59" s="29"/>
      <c r="Z59" s="29" t="n">
        <v>1</v>
      </c>
      <c r="AA59" s="29"/>
      <c r="AB59" s="29"/>
      <c r="AC59" s="29"/>
      <c r="AD59" s="31"/>
      <c r="AE59" s="25"/>
      <c r="AF59" s="25"/>
      <c r="AG59" s="25"/>
      <c r="AH59" s="31"/>
      <c r="AI59" s="25"/>
      <c r="AJ59" s="25"/>
      <c r="AK59" s="31"/>
      <c r="AM59" s="25" t="n">
        <v>1</v>
      </c>
      <c r="AN59" s="31"/>
      <c r="AO59" s="30"/>
      <c r="AP59" s="30"/>
      <c r="AQ59" s="30" t="n">
        <v>1</v>
      </c>
      <c r="AR59" s="30"/>
      <c r="AS59" s="30"/>
      <c r="AT59" s="31"/>
      <c r="AU59" s="36"/>
      <c r="AV59" s="36" t="n">
        <v>1</v>
      </c>
      <c r="AW59" s="36"/>
      <c r="AX59" s="36" t="n">
        <v>1</v>
      </c>
      <c r="AY59" s="36"/>
      <c r="AZ59" s="36"/>
      <c r="BA59" s="36"/>
      <c r="BB59" s="36"/>
      <c r="BC59" s="33"/>
      <c r="BD59" s="30" t="n">
        <v>32</v>
      </c>
      <c r="BE59" s="30"/>
    </row>
    <row r="60" customFormat="false" ht="15.75" hidden="false" customHeight="false" outlineLevel="0" collapsed="false">
      <c r="A60" s="30" t="n">
        <v>18</v>
      </c>
      <c r="B60" s="35" t="str">
        <f aca="false">HYPERLINK("https://docs.google.com/document/d/1OL-EltMcswZDTyQLiAVvwoLsbGKqK4iCRmrOiy1wS7o/edit","de008c8a4ac327eee481fcc0245f55de7b393351")</f>
        <v>de008c8a4ac327eee481fcc0245f55de7b393351</v>
      </c>
      <c r="C60" s="30" t="s">
        <v>126</v>
      </c>
      <c r="D60" s="25"/>
      <c r="E60" s="30" t="s">
        <v>17</v>
      </c>
      <c r="F60" s="25" t="n">
        <v>0</v>
      </c>
      <c r="G60" s="34"/>
      <c r="H60" s="30"/>
      <c r="I60" s="30" t="n">
        <v>1</v>
      </c>
      <c r="J60" s="31"/>
      <c r="K60" s="30" t="n">
        <v>1</v>
      </c>
      <c r="L60" s="30"/>
      <c r="M60" s="31"/>
      <c r="N60" s="25" t="n">
        <v>1</v>
      </c>
      <c r="O60" s="25"/>
      <c r="P60" s="25"/>
      <c r="Q60" s="25"/>
      <c r="R60" s="25"/>
      <c r="S60" s="25"/>
      <c r="T60" s="25"/>
      <c r="U60" s="27"/>
      <c r="V60" s="29" t="n">
        <f aca="false">SUM(N60:Q60)</f>
        <v>1</v>
      </c>
      <c r="W60" s="29" t="n">
        <f aca="false">SUM(R60:T60)</f>
        <v>0</v>
      </c>
      <c r="X60" s="27"/>
      <c r="Y60" s="29"/>
      <c r="Z60" s="29"/>
      <c r="AA60" s="29"/>
      <c r="AB60" s="29"/>
      <c r="AC60" s="29" t="n">
        <v>1</v>
      </c>
      <c r="AD60" s="34"/>
      <c r="AE60" s="25" t="n">
        <v>1</v>
      </c>
      <c r="AF60" s="25"/>
      <c r="AG60" s="25"/>
      <c r="AH60" s="34"/>
      <c r="AI60" s="25"/>
      <c r="AJ60" s="25"/>
      <c r="AK60" s="34"/>
      <c r="AM60" s="25"/>
      <c r="AN60" s="34"/>
      <c r="AO60" s="30" t="n">
        <v>1</v>
      </c>
      <c r="AQ60" s="30"/>
      <c r="AR60" s="30"/>
      <c r="AS60" s="30"/>
      <c r="AT60" s="31"/>
      <c r="AU60" s="36" t="n">
        <v>1</v>
      </c>
      <c r="AV60" s="36"/>
      <c r="AW60" s="36"/>
      <c r="AX60" s="36"/>
      <c r="AY60" s="36"/>
      <c r="AZ60" s="36"/>
      <c r="BA60" s="36"/>
      <c r="BB60" s="36"/>
      <c r="BC60" s="33"/>
      <c r="BD60" s="30" t="n">
        <v>35</v>
      </c>
      <c r="BE60" s="30"/>
    </row>
    <row r="61" customFormat="false" ht="15.75" hidden="false" customHeight="false" outlineLevel="0" collapsed="false">
      <c r="A61" s="30" t="n">
        <v>19</v>
      </c>
      <c r="B61" s="35" t="str">
        <f aca="false">HYPERLINK("https://drive.google.com/open?id=1m0b2XOC2KOGJCX_zUSFVrEr0Psq7IUI3Ep-3kUuMObE","36f5b713bf4cad4702163ed9476ea83de9059b3d")</f>
        <v>36f5b713bf4cad4702163ed9476ea83de9059b3d</v>
      </c>
      <c r="C61" s="30"/>
      <c r="D61" s="25" t="n">
        <v>0</v>
      </c>
      <c r="E61" s="30" t="s">
        <v>17</v>
      </c>
      <c r="F61" s="25" t="n">
        <v>1</v>
      </c>
      <c r="G61" s="34"/>
      <c r="H61" s="30"/>
      <c r="I61" s="30" t="n">
        <v>1</v>
      </c>
      <c r="J61" s="31"/>
      <c r="K61" s="30"/>
      <c r="L61" s="30" t="n">
        <v>1</v>
      </c>
      <c r="M61" s="31"/>
      <c r="N61" s="25"/>
      <c r="O61" s="25"/>
      <c r="P61" s="25"/>
      <c r="Q61" s="25"/>
      <c r="R61" s="25" t="n">
        <v>1</v>
      </c>
      <c r="S61" s="25"/>
      <c r="T61" s="25"/>
      <c r="U61" s="27"/>
      <c r="V61" s="29" t="n">
        <f aca="false">SUM(N61:Q61)</f>
        <v>0</v>
      </c>
      <c r="W61" s="29" t="n">
        <f aca="false">SUM(R61:T61)</f>
        <v>1</v>
      </c>
      <c r="X61" s="27"/>
      <c r="Y61" s="29"/>
      <c r="Z61" s="29"/>
      <c r="AA61" s="29"/>
      <c r="AB61" s="29" t="n">
        <v>1</v>
      </c>
      <c r="AC61" s="29"/>
      <c r="AD61" s="34"/>
      <c r="AE61" s="25"/>
      <c r="AF61" s="25"/>
      <c r="AG61" s="25"/>
      <c r="AH61" s="34"/>
      <c r="AI61" s="25"/>
      <c r="AJ61" s="25"/>
      <c r="AK61" s="34"/>
      <c r="AM61" s="25" t="n">
        <v>1</v>
      </c>
      <c r="AN61" s="34"/>
      <c r="AP61" s="30"/>
      <c r="AQ61" s="30" t="n">
        <v>1</v>
      </c>
      <c r="AR61" s="30"/>
      <c r="AS61" s="30"/>
      <c r="AT61" s="31"/>
      <c r="AU61" s="36"/>
      <c r="AV61" s="36" t="n">
        <v>1</v>
      </c>
      <c r="AW61" s="36"/>
      <c r="AX61" s="36"/>
      <c r="AY61" s="36"/>
      <c r="AZ61" s="36"/>
      <c r="BA61" s="36"/>
      <c r="BB61" s="36"/>
      <c r="BC61" s="33"/>
      <c r="BD61" s="30" t="n">
        <v>5</v>
      </c>
      <c r="BE61" s="30"/>
    </row>
    <row r="62" customFormat="false" ht="15.75" hidden="false" customHeight="false" outlineLevel="0" collapsed="false">
      <c r="A62" s="30" t="n">
        <v>20</v>
      </c>
      <c r="B62" s="35" t="str">
        <f aca="false">HYPERLINK("https://docs.google.com/document/d/1wy8v5NHzWVWlnUXluOj_XD7RMDWF-8rvej0SWbbwWhA/edit?usp=sharing","7b7feb46fcf13da75f93797740ffc6034bb585ff")</f>
        <v>7b7feb46fcf13da75f93797740ffc6034bb585ff</v>
      </c>
      <c r="C62" s="30"/>
      <c r="D62" s="25"/>
      <c r="E62" s="30" t="s">
        <v>17</v>
      </c>
      <c r="F62" s="25" t="n">
        <v>1</v>
      </c>
      <c r="G62" s="34"/>
      <c r="H62" s="30"/>
      <c r="I62" s="30" t="n">
        <v>1</v>
      </c>
      <c r="J62" s="31"/>
      <c r="K62" s="30"/>
      <c r="L62" s="30" t="n">
        <v>1</v>
      </c>
      <c r="M62" s="31"/>
      <c r="N62" s="25"/>
      <c r="O62" s="25"/>
      <c r="P62" s="25"/>
      <c r="Q62" s="25"/>
      <c r="R62" s="25" t="n">
        <v>1</v>
      </c>
      <c r="S62" s="25"/>
      <c r="T62" s="25"/>
      <c r="U62" s="27"/>
      <c r="V62" s="29" t="n">
        <f aca="false">SUM(N62:Q62)</f>
        <v>0</v>
      </c>
      <c r="W62" s="29" t="n">
        <f aca="false">SUM(R62:T62)</f>
        <v>1</v>
      </c>
      <c r="X62" s="27"/>
      <c r="Y62" s="29"/>
      <c r="Z62" s="29"/>
      <c r="AA62" s="29" t="n">
        <v>1</v>
      </c>
      <c r="AB62" s="29"/>
      <c r="AC62" s="29"/>
      <c r="AD62" s="34"/>
      <c r="AE62" s="25"/>
      <c r="AF62" s="25"/>
      <c r="AG62" s="25"/>
      <c r="AH62" s="34"/>
      <c r="AI62" s="25"/>
      <c r="AJ62" s="25"/>
      <c r="AK62" s="34"/>
      <c r="AM62" s="25" t="n">
        <v>1</v>
      </c>
      <c r="AN62" s="34"/>
      <c r="AP62" s="30"/>
      <c r="AQ62" s="30" t="n">
        <v>1</v>
      </c>
      <c r="AR62" s="30"/>
      <c r="AS62" s="30"/>
      <c r="AT62" s="31"/>
      <c r="AU62" s="36"/>
      <c r="AV62" s="36" t="n">
        <v>1</v>
      </c>
      <c r="AW62" s="36"/>
      <c r="AX62" s="36"/>
      <c r="AY62" s="36"/>
      <c r="AZ62" s="36"/>
      <c r="BA62" s="36"/>
      <c r="BB62" s="36"/>
      <c r="BC62" s="33"/>
      <c r="BD62" s="30" t="n">
        <v>1</v>
      </c>
      <c r="BE62" s="30"/>
    </row>
    <row r="63" customFormat="false" ht="15.75" hidden="false" customHeight="false" outlineLevel="0" collapsed="false">
      <c r="A63" s="30" t="n">
        <v>21</v>
      </c>
      <c r="B63" s="35" t="str">
        <f aca="false">HYPERLINK("https://docs.google.com/document/d/1dnRSWTbbFj3EKBCgcRkWv3tNPQ5WLxPwHSY0qzphtwM/edit?usp=sharing","cb9a3e04b141d150a370f1e6329428b621742041")</f>
        <v>cb9a3e04b141d150a370f1e6329428b621742041</v>
      </c>
      <c r="C63" s="30"/>
      <c r="D63" s="25" t="n">
        <v>0</v>
      </c>
      <c r="E63" s="30" t="s">
        <v>17</v>
      </c>
      <c r="F63" s="25" t="n">
        <v>1</v>
      </c>
      <c r="G63" s="34"/>
      <c r="H63" s="30"/>
      <c r="I63" s="30" t="n">
        <v>1</v>
      </c>
      <c r="J63" s="31"/>
      <c r="K63" s="30"/>
      <c r="L63" s="30" t="n">
        <v>1</v>
      </c>
      <c r="M63" s="31"/>
      <c r="N63" s="25"/>
      <c r="O63" s="25"/>
      <c r="P63" s="25"/>
      <c r="Q63" s="25"/>
      <c r="R63" s="25" t="n">
        <v>1</v>
      </c>
      <c r="S63" s="25"/>
      <c r="T63" s="25"/>
      <c r="U63" s="27"/>
      <c r="V63" s="29" t="n">
        <f aca="false">SUM(N63:Q63)</f>
        <v>0</v>
      </c>
      <c r="W63" s="29" t="n">
        <f aca="false">SUM(R63:T63)</f>
        <v>1</v>
      </c>
      <c r="X63" s="27"/>
      <c r="Y63" s="29"/>
      <c r="Z63" s="29"/>
      <c r="AA63" s="29"/>
      <c r="AB63" s="29"/>
      <c r="AC63" s="29" t="n">
        <v>1</v>
      </c>
      <c r="AD63" s="34"/>
      <c r="AE63" s="25"/>
      <c r="AF63" s="25"/>
      <c r="AG63" s="25"/>
      <c r="AH63" s="34"/>
      <c r="AI63" s="25"/>
      <c r="AJ63" s="25"/>
      <c r="AK63" s="34"/>
      <c r="AM63" s="25"/>
      <c r="AN63" s="34"/>
      <c r="AP63" s="30"/>
      <c r="AQ63" s="30"/>
      <c r="AR63" s="30"/>
      <c r="AS63" s="30"/>
      <c r="AT63" s="31"/>
      <c r="AU63" s="36"/>
      <c r="AV63" s="36"/>
      <c r="AW63" s="36"/>
      <c r="AX63" s="36"/>
      <c r="AY63" s="36"/>
      <c r="AZ63" s="36"/>
      <c r="BA63" s="36"/>
      <c r="BB63" s="36"/>
      <c r="BC63" s="33"/>
      <c r="BD63" s="30" t="n">
        <v>4</v>
      </c>
      <c r="BE63" s="30"/>
    </row>
    <row r="64" customFormat="false" ht="15.75" hidden="false" customHeight="false" outlineLevel="0" collapsed="false">
      <c r="A64" s="34"/>
      <c r="B64" s="32"/>
      <c r="C64" s="31"/>
      <c r="D64" s="27"/>
      <c r="E64" s="31"/>
      <c r="F64" s="27"/>
      <c r="G64" s="34"/>
      <c r="H64" s="31"/>
      <c r="I64" s="31"/>
      <c r="J64" s="31"/>
      <c r="K64" s="31"/>
      <c r="L64" s="31"/>
      <c r="M64" s="31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8"/>
      <c r="Z64" s="28"/>
      <c r="AA64" s="28"/>
      <c r="AB64" s="28"/>
      <c r="AC64" s="28"/>
      <c r="AD64" s="31"/>
      <c r="AE64" s="27"/>
      <c r="AF64" s="27"/>
      <c r="AG64" s="27"/>
      <c r="AH64" s="31"/>
      <c r="AI64" s="27"/>
      <c r="AJ64" s="27"/>
      <c r="AK64" s="31"/>
      <c r="AL64" s="31"/>
      <c r="AM64" s="27"/>
      <c r="AN64" s="31"/>
      <c r="AO64" s="31"/>
      <c r="AP64" s="31"/>
      <c r="AQ64" s="31"/>
      <c r="AR64" s="31"/>
      <c r="AS64" s="31"/>
      <c r="AT64" s="31"/>
      <c r="AU64" s="33"/>
      <c r="AV64" s="33"/>
      <c r="AW64" s="33"/>
      <c r="AX64" s="33"/>
      <c r="AY64" s="33"/>
      <c r="AZ64" s="33"/>
      <c r="BA64" s="33"/>
      <c r="BB64" s="33"/>
      <c r="BC64" s="33"/>
      <c r="BD64" s="34"/>
    </row>
    <row r="65" customFormat="false" ht="15.75" hidden="false" customHeight="false" outlineLevel="0" collapsed="false">
      <c r="A65" s="30" t="n">
        <v>1</v>
      </c>
      <c r="B65" s="35" t="str">
        <f aca="false">HYPERLINK("https://docs.google.com/document/d/1-8zO4PRnspKSvDmVcwfzkQIFzOB6bDh9-25rqYbneR8/edit","de89a847175062dbc12e274b19623193cd69685b")</f>
        <v>de89a847175062dbc12e274b19623193cd69685b</v>
      </c>
      <c r="C65" s="30" t="s">
        <v>127</v>
      </c>
      <c r="D65" s="25"/>
      <c r="E65" s="30" t="s">
        <v>128</v>
      </c>
      <c r="F65" s="25" t="n">
        <v>0</v>
      </c>
      <c r="G65" s="34"/>
      <c r="H65" s="30" t="n">
        <v>1</v>
      </c>
      <c r="I65" s="30" t="n">
        <v>0</v>
      </c>
      <c r="J65" s="31"/>
      <c r="K65" s="30" t="n">
        <v>0</v>
      </c>
      <c r="L65" s="30" t="n">
        <v>1</v>
      </c>
      <c r="M65" s="31"/>
      <c r="N65" s="25"/>
      <c r="O65" s="25"/>
      <c r="P65" s="25"/>
      <c r="Q65" s="25" t="n">
        <v>1</v>
      </c>
      <c r="R65" s="25"/>
      <c r="S65" s="25"/>
      <c r="T65" s="25"/>
      <c r="U65" s="27"/>
      <c r="V65" s="29" t="n">
        <f aca="false">SUM(N65:Q65)</f>
        <v>1</v>
      </c>
      <c r="W65" s="29" t="n">
        <f aca="false">SUM(R65:T65)</f>
        <v>0</v>
      </c>
      <c r="X65" s="27"/>
      <c r="Y65" s="29"/>
      <c r="Z65" s="29"/>
      <c r="AA65" s="29"/>
      <c r="AB65" s="29" t="n">
        <v>1</v>
      </c>
      <c r="AC65" s="29"/>
      <c r="AD65" s="31"/>
      <c r="AE65" s="25"/>
      <c r="AF65" s="25"/>
      <c r="AG65" s="25"/>
      <c r="AH65" s="31"/>
      <c r="AI65" s="25"/>
      <c r="AJ65" s="25"/>
      <c r="AK65" s="31"/>
      <c r="AL65" s="30"/>
      <c r="AM65" s="25"/>
      <c r="AN65" s="31"/>
      <c r="AO65" s="30"/>
      <c r="AP65" s="30" t="n">
        <v>1</v>
      </c>
      <c r="AQ65" s="30"/>
      <c r="AR65" s="30"/>
      <c r="AS65" s="30"/>
      <c r="AT65" s="31"/>
      <c r="AU65" s="36" t="n">
        <v>1</v>
      </c>
      <c r="AV65" s="36"/>
      <c r="AW65" s="36"/>
      <c r="AX65" s="36"/>
      <c r="AY65" s="36"/>
      <c r="AZ65" s="36"/>
      <c r="BA65" s="36"/>
      <c r="BB65" s="36"/>
      <c r="BC65" s="33"/>
      <c r="BD65" s="30" t="n">
        <v>1</v>
      </c>
      <c r="BE65" s="30"/>
    </row>
    <row r="66" customFormat="false" ht="15.75" hidden="false" customHeight="false" outlineLevel="0" collapsed="false">
      <c r="A66" s="30" t="n">
        <v>2</v>
      </c>
      <c r="B66" s="35" t="str">
        <f aca="false">HYPERLINK("https://docs.google.com/document/d/1YCI-05-kQPvxlp9vkAzUBF8KUk45CCPPnI_maMkDKfY/edit","d064942b067ab84628f79cbfda001fa3138d8d6e")</f>
        <v>d064942b067ab84628f79cbfda001fa3138d8d6e</v>
      </c>
      <c r="C66" s="30" t="s">
        <v>129</v>
      </c>
      <c r="D66" s="25" t="n">
        <v>0</v>
      </c>
      <c r="E66" s="30" t="s">
        <v>128</v>
      </c>
      <c r="F66" s="25" t="n">
        <v>0</v>
      </c>
      <c r="G66" s="34"/>
      <c r="H66" s="30" t="n">
        <v>1</v>
      </c>
      <c r="I66" s="30"/>
      <c r="J66" s="31"/>
      <c r="K66" s="30"/>
      <c r="L66" s="30" t="n">
        <v>1</v>
      </c>
      <c r="M66" s="31"/>
      <c r="N66" s="25"/>
      <c r="O66" s="25"/>
      <c r="P66" s="25"/>
      <c r="Q66" s="25" t="n">
        <v>1</v>
      </c>
      <c r="R66" s="25"/>
      <c r="S66" s="25"/>
      <c r="T66" s="25"/>
      <c r="U66" s="27"/>
      <c r="V66" s="29" t="n">
        <f aca="false">SUM(N66:Q66)</f>
        <v>1</v>
      </c>
      <c r="W66" s="29" t="n">
        <f aca="false">SUM(R66:T66)</f>
        <v>0</v>
      </c>
      <c r="X66" s="27"/>
      <c r="Y66" s="29"/>
      <c r="Z66" s="29"/>
      <c r="AA66" s="29"/>
      <c r="AB66" s="29" t="n">
        <v>1</v>
      </c>
      <c r="AC66" s="29"/>
      <c r="AD66" s="31"/>
      <c r="AE66" s="25"/>
      <c r="AF66" s="25"/>
      <c r="AG66" s="25"/>
      <c r="AH66" s="31"/>
      <c r="AI66" s="25"/>
      <c r="AJ66" s="25"/>
      <c r="AK66" s="31"/>
      <c r="AL66" s="30"/>
      <c r="AM66" s="25"/>
      <c r="AN66" s="31"/>
      <c r="AO66" s="30"/>
      <c r="AP66" s="30" t="n">
        <v>1</v>
      </c>
      <c r="AQ66" s="30"/>
      <c r="AR66" s="30"/>
      <c r="AS66" s="30"/>
      <c r="AT66" s="31"/>
      <c r="AU66" s="36" t="n">
        <v>1</v>
      </c>
      <c r="AV66" s="36"/>
      <c r="AW66" s="36"/>
      <c r="AX66" s="36"/>
      <c r="AY66" s="36"/>
      <c r="AZ66" s="36"/>
      <c r="BA66" s="36"/>
      <c r="BB66" s="36"/>
      <c r="BC66" s="33"/>
      <c r="BD66" s="30" t="n">
        <v>24</v>
      </c>
      <c r="BE66" s="30"/>
    </row>
    <row r="67" customFormat="false" ht="15.75" hidden="false" customHeight="false" outlineLevel="0" collapsed="false">
      <c r="A67" s="30" t="n">
        <v>3</v>
      </c>
      <c r="B67" s="35" t="str">
        <f aca="false">HYPERLINK("https://docs.google.com/document/d/11d5b3zYWZ_L-K_UY5FDLUy2vasnsFaMhOrNzQX_iAtg/edit","1cc699802557f67d4464de391b7350a527f9f445")</f>
        <v>1cc699802557f67d4464de391b7350a527f9f445</v>
      </c>
      <c r="C67" s="30" t="s">
        <v>130</v>
      </c>
      <c r="D67" s="25"/>
      <c r="E67" s="30" t="s">
        <v>128</v>
      </c>
      <c r="F67" s="25" t="n">
        <v>0</v>
      </c>
      <c r="G67" s="34"/>
      <c r="H67" s="30" t="n">
        <v>1</v>
      </c>
      <c r="I67" s="30"/>
      <c r="J67" s="31"/>
      <c r="K67" s="30" t="n">
        <v>1</v>
      </c>
      <c r="L67" s="30"/>
      <c r="M67" s="31"/>
      <c r="N67" s="25" t="n">
        <v>1</v>
      </c>
      <c r="O67" s="25"/>
      <c r="P67" s="25"/>
      <c r="Q67" s="25"/>
      <c r="R67" s="25"/>
      <c r="S67" s="25"/>
      <c r="T67" s="25"/>
      <c r="U67" s="27"/>
      <c r="V67" s="29" t="n">
        <f aca="false">SUM(N67:Q67)</f>
        <v>1</v>
      </c>
      <c r="W67" s="29" t="n">
        <f aca="false">SUM(R67:T67)</f>
        <v>0</v>
      </c>
      <c r="X67" s="27"/>
      <c r="Y67" s="29" t="n">
        <v>1</v>
      </c>
      <c r="Z67" s="29"/>
      <c r="AA67" s="29"/>
      <c r="AB67" s="29"/>
      <c r="AC67" s="29"/>
      <c r="AD67" s="31"/>
      <c r="AE67" s="25"/>
      <c r="AF67" s="25"/>
      <c r="AG67" s="25" t="n">
        <v>1</v>
      </c>
      <c r="AH67" s="31"/>
      <c r="AI67" s="25"/>
      <c r="AJ67" s="25"/>
      <c r="AK67" s="31"/>
      <c r="AL67" s="30"/>
      <c r="AM67" s="25"/>
      <c r="AN67" s="31"/>
      <c r="AO67" s="30" t="n">
        <v>1</v>
      </c>
      <c r="AP67" s="30"/>
      <c r="AQ67" s="30"/>
      <c r="AR67" s="30"/>
      <c r="AS67" s="30"/>
      <c r="AT67" s="31"/>
      <c r="AU67" s="36" t="n">
        <v>1</v>
      </c>
      <c r="AV67" s="36"/>
      <c r="AW67" s="36"/>
      <c r="AX67" s="36"/>
      <c r="AY67" s="36"/>
      <c r="AZ67" s="36"/>
      <c r="BA67" s="36"/>
      <c r="BB67" s="36"/>
      <c r="BC67" s="33"/>
      <c r="BD67" s="30" t="n">
        <v>2</v>
      </c>
      <c r="BE67" s="30"/>
    </row>
    <row r="68" customFormat="false" ht="15.75" hidden="false" customHeight="false" outlineLevel="0" collapsed="false">
      <c r="A68" s="30" t="n">
        <v>4</v>
      </c>
      <c r="B68" s="35" t="str">
        <f aca="false">HYPERLINK("https://docs.google.com/document/d/1TBS9pR6Mld6rdv-qolVpBwfD3EGEySjWn7YhhLKHJyc/edit","ed6a100ba38dd51b0888b9a3d3ac6bdbb26c528c")</f>
        <v>ed6a100ba38dd51b0888b9a3d3ac6bdbb26c528c</v>
      </c>
      <c r="C68" s="30" t="s">
        <v>131</v>
      </c>
      <c r="D68" s="25" t="n">
        <v>0</v>
      </c>
      <c r="E68" s="30" t="s">
        <v>128</v>
      </c>
      <c r="F68" s="25" t="n">
        <v>0</v>
      </c>
      <c r="G68" s="34"/>
      <c r="I68" s="30" t="n">
        <v>1</v>
      </c>
      <c r="J68" s="34"/>
      <c r="K68" s="30" t="n">
        <v>1</v>
      </c>
      <c r="M68" s="34"/>
      <c r="N68" s="25" t="n">
        <v>1</v>
      </c>
      <c r="O68" s="25"/>
      <c r="P68" s="25"/>
      <c r="Q68" s="25"/>
      <c r="R68" s="25"/>
      <c r="S68" s="25"/>
      <c r="T68" s="25"/>
      <c r="U68" s="27"/>
      <c r="V68" s="29" t="n">
        <f aca="false">SUM(N68:Q68)</f>
        <v>1</v>
      </c>
      <c r="W68" s="29" t="n">
        <f aca="false">SUM(R68:T68)</f>
        <v>0</v>
      </c>
      <c r="X68" s="27"/>
      <c r="Y68" s="29" t="n">
        <v>1</v>
      </c>
      <c r="Z68" s="29"/>
      <c r="AA68" s="29"/>
      <c r="AB68" s="29"/>
      <c r="AC68" s="29"/>
      <c r="AD68" s="31"/>
      <c r="AE68" s="25" t="n">
        <v>1</v>
      </c>
      <c r="AF68" s="25"/>
      <c r="AG68" s="25"/>
      <c r="AH68" s="31"/>
      <c r="AI68" s="25"/>
      <c r="AJ68" s="25"/>
      <c r="AK68" s="31"/>
      <c r="AL68" s="30"/>
      <c r="AM68" s="25"/>
      <c r="AN68" s="31"/>
      <c r="AO68" s="30" t="n">
        <v>1</v>
      </c>
      <c r="AT68" s="34"/>
      <c r="AU68" s="36" t="n">
        <v>1</v>
      </c>
      <c r="AV68" s="36"/>
      <c r="AW68" s="36"/>
      <c r="AX68" s="36"/>
      <c r="AY68" s="36"/>
      <c r="AZ68" s="36"/>
      <c r="BA68" s="36"/>
      <c r="BB68" s="36"/>
      <c r="BC68" s="33"/>
      <c r="BD68" s="30" t="n">
        <v>2</v>
      </c>
      <c r="BE68" s="30"/>
    </row>
    <row r="69" customFormat="false" ht="15.75" hidden="false" customHeight="false" outlineLevel="0" collapsed="false">
      <c r="A69" s="30" t="n">
        <v>5</v>
      </c>
      <c r="B69" s="35" t="str">
        <f aca="false">HYPERLINK("https://docs.google.com/document/d/1QqH9ZYMUFmuLAMjQdgtxf2Owg7hky3ByovRDETaK94k/edit","d9b384b05ebfa8ba6c679c8c0c6034357416c2d7")</f>
        <v>d9b384b05ebfa8ba6c679c8c0c6034357416c2d7</v>
      </c>
      <c r="C69" s="30" t="s">
        <v>132</v>
      </c>
      <c r="D69" s="25"/>
      <c r="E69" s="30" t="s">
        <v>128</v>
      </c>
      <c r="F69" s="25" t="n">
        <v>0</v>
      </c>
      <c r="G69" s="34"/>
      <c r="H69" s="30" t="n">
        <v>1</v>
      </c>
      <c r="J69" s="34"/>
      <c r="L69" s="30" t="n">
        <v>1</v>
      </c>
      <c r="M69" s="34"/>
      <c r="N69" s="25"/>
      <c r="O69" s="25"/>
      <c r="P69" s="25"/>
      <c r="Q69" s="25"/>
      <c r="R69" s="25" t="n">
        <v>1</v>
      </c>
      <c r="S69" s="25"/>
      <c r="T69" s="25"/>
      <c r="U69" s="27"/>
      <c r="V69" s="29" t="n">
        <f aca="false">SUM(N69:Q69)</f>
        <v>0</v>
      </c>
      <c r="W69" s="29" t="n">
        <f aca="false">SUM(R69:T69)</f>
        <v>1</v>
      </c>
      <c r="X69" s="27"/>
      <c r="Y69" s="29"/>
      <c r="Z69" s="29"/>
      <c r="AA69" s="29" t="n">
        <v>1</v>
      </c>
      <c r="AB69" s="29"/>
      <c r="AC69" s="29"/>
      <c r="AD69" s="34"/>
      <c r="AE69" s="25"/>
      <c r="AF69" s="25"/>
      <c r="AG69" s="25"/>
      <c r="AH69" s="34"/>
      <c r="AI69" s="25"/>
      <c r="AJ69" s="25"/>
      <c r="AK69" s="34"/>
      <c r="AL69" s="30" t="n">
        <v>1</v>
      </c>
      <c r="AM69" s="25"/>
      <c r="AN69" s="34"/>
      <c r="AQ69" s="30" t="n">
        <v>1</v>
      </c>
      <c r="AT69" s="34"/>
      <c r="AU69" s="36"/>
      <c r="AV69" s="36" t="n">
        <v>1</v>
      </c>
      <c r="AW69" s="36"/>
      <c r="AX69" s="36"/>
      <c r="AY69" s="36"/>
      <c r="AZ69" s="36"/>
      <c r="BA69" s="36"/>
      <c r="BB69" s="36"/>
      <c r="BC69" s="33"/>
      <c r="BD69" s="42" t="n">
        <v>20</v>
      </c>
      <c r="BE69" s="42"/>
    </row>
    <row r="70" customFormat="false" ht="15.75" hidden="false" customHeight="false" outlineLevel="0" collapsed="false">
      <c r="A70" s="30" t="n">
        <v>6</v>
      </c>
      <c r="B70" s="35" t="str">
        <f aca="false">HYPERLINK("https://docs.google.com/document/d/1QWrfhHEcUrXBP7HT2cYvI5Z--FwHNLAme2pWrIhCqVw/edit","cb65190f9caaf464723e7d072b1f1b69a044ef7b")</f>
        <v>cb65190f9caaf464723e7d072b1f1b69a044ef7b</v>
      </c>
      <c r="C70" s="30" t="s">
        <v>133</v>
      </c>
      <c r="D70" s="25"/>
      <c r="E70" s="30" t="s">
        <v>128</v>
      </c>
      <c r="F70" s="25" t="n">
        <v>0</v>
      </c>
      <c r="G70" s="34"/>
      <c r="H70" s="30" t="n">
        <v>1</v>
      </c>
      <c r="J70" s="34"/>
      <c r="L70" s="30" t="n">
        <v>1</v>
      </c>
      <c r="M70" s="34"/>
      <c r="N70" s="25"/>
      <c r="O70" s="25"/>
      <c r="P70" s="25"/>
      <c r="Q70" s="25" t="n">
        <v>1</v>
      </c>
      <c r="R70" s="25"/>
      <c r="S70" s="25"/>
      <c r="T70" s="25"/>
      <c r="U70" s="27"/>
      <c r="V70" s="29" t="n">
        <f aca="false">SUM(N70:Q70)</f>
        <v>1</v>
      </c>
      <c r="W70" s="29" t="n">
        <f aca="false">SUM(R70:T70)</f>
        <v>0</v>
      </c>
      <c r="X70" s="27"/>
      <c r="Y70" s="29"/>
      <c r="Z70" s="29" t="n">
        <v>1</v>
      </c>
      <c r="AA70" s="29"/>
      <c r="AB70" s="29"/>
      <c r="AC70" s="29"/>
      <c r="AD70" s="34"/>
      <c r="AE70" s="25"/>
      <c r="AF70" s="25"/>
      <c r="AG70" s="25"/>
      <c r="AH70" s="34"/>
      <c r="AI70" s="25"/>
      <c r="AJ70" s="25"/>
      <c r="AK70" s="34"/>
      <c r="AM70" s="25"/>
      <c r="AN70" s="34"/>
      <c r="AP70" s="30" t="n">
        <v>1</v>
      </c>
      <c r="AT70" s="34"/>
      <c r="AU70" s="36" t="n">
        <v>1</v>
      </c>
      <c r="AV70" s="36"/>
      <c r="AW70" s="36"/>
      <c r="AX70" s="36"/>
      <c r="AY70" s="36"/>
      <c r="AZ70" s="36"/>
      <c r="BA70" s="36"/>
      <c r="BB70" s="36"/>
      <c r="BC70" s="33"/>
      <c r="BD70" s="30" t="n">
        <v>5</v>
      </c>
      <c r="BE70" s="30"/>
    </row>
    <row r="71" customFormat="false" ht="15.75" hidden="false" customHeight="false" outlineLevel="0" collapsed="false">
      <c r="A71" s="30" t="n">
        <v>7</v>
      </c>
      <c r="B71" s="35" t="str">
        <f aca="false">HYPERLINK("https://docs.google.com/document/d/1udLex3ae9eh0ZqVG7zqwSVFyLi9j8wpmtCNsd8LbJrE/edit","cab761b9f5ee5dee1448bc5d6b1d9f5a0ff0bad5")</f>
        <v>cab761b9f5ee5dee1448bc5d6b1d9f5a0ff0bad5</v>
      </c>
      <c r="C71" s="30" t="s">
        <v>134</v>
      </c>
      <c r="D71" s="25"/>
      <c r="E71" s="30" t="s">
        <v>128</v>
      </c>
      <c r="F71" s="25" t="n">
        <v>0</v>
      </c>
      <c r="G71" s="34"/>
      <c r="H71" s="30" t="n">
        <v>1</v>
      </c>
      <c r="J71" s="34"/>
      <c r="K71" s="30" t="n">
        <v>1</v>
      </c>
      <c r="M71" s="34"/>
      <c r="N71" s="25" t="n">
        <v>1</v>
      </c>
      <c r="O71" s="25"/>
      <c r="P71" s="25"/>
      <c r="Q71" s="25"/>
      <c r="R71" s="25"/>
      <c r="S71" s="25"/>
      <c r="T71" s="25"/>
      <c r="U71" s="27"/>
      <c r="V71" s="29" t="n">
        <f aca="false">SUM(N71:Q71)</f>
        <v>1</v>
      </c>
      <c r="W71" s="29" t="n">
        <f aca="false">SUM(R71:T71)</f>
        <v>0</v>
      </c>
      <c r="X71" s="27"/>
      <c r="Y71" s="29"/>
      <c r="Z71" s="29" t="n">
        <v>1</v>
      </c>
      <c r="AA71" s="29"/>
      <c r="AB71" s="29"/>
      <c r="AC71" s="29"/>
      <c r="AD71" s="34"/>
      <c r="AE71" s="25"/>
      <c r="AF71" s="25" t="n">
        <v>1</v>
      </c>
      <c r="AG71" s="25"/>
      <c r="AH71" s="34"/>
      <c r="AI71" s="25"/>
      <c r="AJ71" s="25"/>
      <c r="AK71" s="34"/>
      <c r="AM71" s="25"/>
      <c r="AN71" s="34"/>
      <c r="AO71" s="30" t="n">
        <v>1</v>
      </c>
      <c r="AT71" s="34"/>
      <c r="AU71" s="36" t="n">
        <v>1</v>
      </c>
      <c r="AV71" s="36"/>
      <c r="AW71" s="36"/>
      <c r="AX71" s="36"/>
      <c r="AY71" s="36"/>
      <c r="AZ71" s="36"/>
      <c r="BA71" s="36"/>
      <c r="BB71" s="36"/>
      <c r="BC71" s="33"/>
      <c r="BD71" s="30" t="n">
        <v>36</v>
      </c>
      <c r="BE71" s="30"/>
    </row>
    <row r="72" customFormat="false" ht="15.75" hidden="false" customHeight="false" outlineLevel="0" collapsed="false">
      <c r="A72" s="30" t="n">
        <v>8</v>
      </c>
      <c r="B72" s="35" t="str">
        <f aca="false">HYPERLINK("https://docs.google.com/document/d/1MQq7kZ4NwyUepCPwZsrKaPh9Kx3RaFTSHfdCDHbEiAU/edit","27e863d90ab0660494778f1c35966cc5ddc38e32")</f>
        <v>27e863d90ab0660494778f1c35966cc5ddc38e32</v>
      </c>
      <c r="C72" s="30" t="s">
        <v>135</v>
      </c>
      <c r="D72" s="25"/>
      <c r="E72" s="30" t="s">
        <v>128</v>
      </c>
      <c r="F72" s="25" t="n">
        <v>0</v>
      </c>
      <c r="G72" s="34"/>
      <c r="H72" s="30" t="n">
        <v>1</v>
      </c>
      <c r="J72" s="34"/>
      <c r="K72" s="30" t="n">
        <v>1</v>
      </c>
      <c r="M72" s="34"/>
      <c r="N72" s="25" t="n">
        <v>1</v>
      </c>
      <c r="O72" s="25"/>
      <c r="P72" s="25"/>
      <c r="Q72" s="25"/>
      <c r="R72" s="25"/>
      <c r="S72" s="25"/>
      <c r="T72" s="25"/>
      <c r="U72" s="27"/>
      <c r="V72" s="29" t="n">
        <f aca="false">SUM(N72:Q72)</f>
        <v>1</v>
      </c>
      <c r="W72" s="29" t="n">
        <f aca="false">SUM(R72:T72)</f>
        <v>0</v>
      </c>
      <c r="X72" s="27"/>
      <c r="Y72" s="29"/>
      <c r="Z72" s="29" t="n">
        <v>1</v>
      </c>
      <c r="AA72" s="29"/>
      <c r="AB72" s="29"/>
      <c r="AC72" s="29"/>
      <c r="AD72" s="31"/>
      <c r="AE72" s="25"/>
      <c r="AF72" s="25" t="n">
        <v>1</v>
      </c>
      <c r="AG72" s="25"/>
      <c r="AH72" s="31"/>
      <c r="AI72" s="25"/>
      <c r="AJ72" s="25"/>
      <c r="AK72" s="31"/>
      <c r="AL72" s="30"/>
      <c r="AM72" s="25"/>
      <c r="AN72" s="31"/>
      <c r="AO72" s="30" t="n">
        <v>1</v>
      </c>
      <c r="AT72" s="34"/>
      <c r="AU72" s="36" t="n">
        <v>1</v>
      </c>
      <c r="AV72" s="36"/>
      <c r="AW72" s="36"/>
      <c r="AX72" s="36"/>
      <c r="AY72" s="36"/>
      <c r="AZ72" s="36"/>
      <c r="BA72" s="36"/>
      <c r="BB72" s="36"/>
      <c r="BC72" s="33"/>
      <c r="BD72" s="30" t="n">
        <v>7</v>
      </c>
      <c r="BE72" s="30"/>
    </row>
    <row r="73" customFormat="false" ht="15.75" hidden="false" customHeight="false" outlineLevel="0" collapsed="false">
      <c r="A73" s="30" t="n">
        <v>9</v>
      </c>
      <c r="B73" s="35" t="str">
        <f aca="false">HYPERLINK("https://docs.google.com/document/d/1yJ-PvBNe1yfufStsDKnoaCwbCGB1uCiooR7_XL0BVIE/edit","822bd176cc725c6b50905ea615023200b395e14f")</f>
        <v>822bd176cc725c6b50905ea615023200b395e14f</v>
      </c>
      <c r="C73" s="30" t="s">
        <v>136</v>
      </c>
      <c r="D73" s="25"/>
      <c r="E73" s="30" t="s">
        <v>128</v>
      </c>
      <c r="F73" s="25" t="n">
        <v>0</v>
      </c>
      <c r="G73" s="34"/>
      <c r="I73" s="30" t="n">
        <v>1</v>
      </c>
      <c r="J73" s="34"/>
      <c r="L73" s="30" t="n">
        <v>1</v>
      </c>
      <c r="M73" s="34"/>
      <c r="N73" s="25"/>
      <c r="O73" s="25"/>
      <c r="P73" s="25"/>
      <c r="Q73" s="25"/>
      <c r="R73" s="25" t="n">
        <v>1</v>
      </c>
      <c r="S73" s="25"/>
      <c r="T73" s="25"/>
      <c r="U73" s="27"/>
      <c r="V73" s="29" t="n">
        <f aca="false">SUM(N73:Q73)</f>
        <v>0</v>
      </c>
      <c r="W73" s="29" t="n">
        <f aca="false">SUM(R73:T73)</f>
        <v>1</v>
      </c>
      <c r="X73" s="27"/>
      <c r="Y73" s="29" t="n">
        <v>1</v>
      </c>
      <c r="Z73" s="29"/>
      <c r="AA73" s="29"/>
      <c r="AB73" s="29"/>
      <c r="AC73" s="29"/>
      <c r="AD73" s="34"/>
      <c r="AE73" s="25"/>
      <c r="AF73" s="25"/>
      <c r="AG73" s="25"/>
      <c r="AH73" s="34"/>
      <c r="AI73" s="25"/>
      <c r="AJ73" s="25"/>
      <c r="AK73" s="34"/>
      <c r="AM73" s="25" t="n">
        <v>1</v>
      </c>
      <c r="AN73" s="34"/>
      <c r="AQ73" s="30" t="n">
        <v>1</v>
      </c>
      <c r="AS73" s="30" t="n">
        <v>1</v>
      </c>
      <c r="AT73" s="34"/>
      <c r="AU73" s="36"/>
      <c r="AV73" s="36" t="n">
        <v>1</v>
      </c>
      <c r="AW73" s="36"/>
      <c r="AX73" s="36"/>
      <c r="AY73" s="36"/>
      <c r="AZ73" s="36" t="n">
        <v>1</v>
      </c>
      <c r="BA73" s="36"/>
      <c r="BB73" s="36"/>
      <c r="BC73" s="33"/>
      <c r="BD73" s="30" t="n">
        <v>5</v>
      </c>
      <c r="BE73" s="30"/>
    </row>
    <row r="74" customFormat="false" ht="15.75" hidden="false" customHeight="false" outlineLevel="0" collapsed="false">
      <c r="A74" s="30" t="n">
        <v>10</v>
      </c>
      <c r="B74" s="35" t="str">
        <f aca="false">HYPERLINK("https://docs.google.com/document/d/1JXvUQgY1lzhbBL1RGSf6SQxfKcL04hLaBizFRj8sCJc/edit?usp=sharing","ef906076adc1d0e3721944829cfedfed51810088")</f>
        <v>ef906076adc1d0e3721944829cfedfed51810088</v>
      </c>
      <c r="C74" s="30" t="s">
        <v>137</v>
      </c>
      <c r="D74" s="25"/>
      <c r="E74" s="30" t="s">
        <v>128</v>
      </c>
      <c r="F74" s="25" t="n">
        <v>1</v>
      </c>
      <c r="G74" s="34"/>
      <c r="I74" s="30" t="n">
        <v>1</v>
      </c>
      <c r="J74" s="34"/>
      <c r="L74" s="30" t="n">
        <v>1</v>
      </c>
      <c r="M74" s="34"/>
      <c r="N74" s="25"/>
      <c r="O74" s="25"/>
      <c r="P74" s="25"/>
      <c r="Q74" s="25"/>
      <c r="R74" s="25" t="n">
        <v>1</v>
      </c>
      <c r="S74" s="25"/>
      <c r="T74" s="25"/>
      <c r="U74" s="27"/>
      <c r="V74" s="29" t="n">
        <f aca="false">SUM(N74:Q74)</f>
        <v>0</v>
      </c>
      <c r="W74" s="29" t="n">
        <f aca="false">SUM(R74:T74)</f>
        <v>1</v>
      </c>
      <c r="X74" s="27"/>
      <c r="Y74" s="29" t="n">
        <v>1</v>
      </c>
      <c r="Z74" s="29"/>
      <c r="AA74" s="29"/>
      <c r="AB74" s="29"/>
      <c r="AC74" s="29"/>
      <c r="AD74" s="34"/>
      <c r="AE74" s="25"/>
      <c r="AF74" s="25"/>
      <c r="AG74" s="25"/>
      <c r="AH74" s="34"/>
      <c r="AI74" s="25"/>
      <c r="AJ74" s="25"/>
      <c r="AK74" s="34"/>
      <c r="AM74" s="25" t="n">
        <v>1</v>
      </c>
      <c r="AN74" s="34"/>
      <c r="AQ74" s="30" t="n">
        <v>1</v>
      </c>
      <c r="AS74" s="30"/>
      <c r="AT74" s="34"/>
      <c r="AU74" s="36"/>
      <c r="AV74" s="36" t="n">
        <v>1</v>
      </c>
      <c r="AW74" s="36"/>
      <c r="AX74" s="36"/>
      <c r="AY74" s="36"/>
      <c r="AZ74" s="36"/>
      <c r="BA74" s="36"/>
      <c r="BB74" s="36"/>
      <c r="BC74" s="33"/>
      <c r="BD74" s="30" t="n">
        <v>3</v>
      </c>
      <c r="BE74" s="30"/>
    </row>
    <row r="75" customFormat="false" ht="15.75" hidden="false" customHeight="false" outlineLevel="0" collapsed="false">
      <c r="A75" s="30" t="n">
        <v>11</v>
      </c>
      <c r="B75" s="35" t="str">
        <f aca="false">HYPERLINK("https://docs.google.com/document/d/1nVJOz15B2uhC1uSfcFjpkFG9jHj1qglKzGuwYl6k-xQ/edit?usp=sharing","9bf770cd8f6eaff5441b80d3aec1a5614e8747e1")</f>
        <v>9bf770cd8f6eaff5441b80d3aec1a5614e8747e1</v>
      </c>
      <c r="C75" s="30" t="s">
        <v>138</v>
      </c>
      <c r="D75" s="25"/>
      <c r="E75" s="30" t="s">
        <v>128</v>
      </c>
      <c r="F75" s="25" t="n">
        <v>1</v>
      </c>
      <c r="G75" s="34"/>
      <c r="I75" s="30" t="n">
        <v>1</v>
      </c>
      <c r="J75" s="34"/>
      <c r="L75" s="30" t="n">
        <v>1</v>
      </c>
      <c r="M75" s="34"/>
      <c r="N75" s="25"/>
      <c r="O75" s="25"/>
      <c r="P75" s="25"/>
      <c r="Q75" s="25"/>
      <c r="R75" s="25" t="n">
        <v>1</v>
      </c>
      <c r="S75" s="25"/>
      <c r="T75" s="25"/>
      <c r="U75" s="27"/>
      <c r="V75" s="29" t="n">
        <f aca="false">SUM(N75:Q75)</f>
        <v>0</v>
      </c>
      <c r="W75" s="29" t="n">
        <f aca="false">SUM(R75:T75)</f>
        <v>1</v>
      </c>
      <c r="X75" s="27"/>
      <c r="Y75" s="29" t="n">
        <v>1</v>
      </c>
      <c r="Z75" s="29"/>
      <c r="AA75" s="29"/>
      <c r="AB75" s="29"/>
      <c r="AC75" s="29"/>
      <c r="AD75" s="34"/>
      <c r="AE75" s="25"/>
      <c r="AF75" s="25"/>
      <c r="AG75" s="25"/>
      <c r="AH75" s="34"/>
      <c r="AI75" s="25"/>
      <c r="AJ75" s="25"/>
      <c r="AK75" s="34"/>
      <c r="AM75" s="25" t="n">
        <v>1</v>
      </c>
      <c r="AN75" s="34"/>
      <c r="AQ75" s="30" t="n">
        <v>1</v>
      </c>
      <c r="AS75" s="30"/>
      <c r="AT75" s="34"/>
      <c r="AU75" s="36"/>
      <c r="AV75" s="36" t="n">
        <v>1</v>
      </c>
      <c r="AW75" s="36"/>
      <c r="AX75" s="36"/>
      <c r="AY75" s="36"/>
      <c r="AZ75" s="36"/>
      <c r="BA75" s="36"/>
      <c r="BB75" s="36"/>
      <c r="BC75" s="33"/>
      <c r="BD75" s="30" t="n">
        <v>3</v>
      </c>
      <c r="BE75" s="30"/>
    </row>
    <row r="76" customFormat="false" ht="15.75" hidden="false" customHeight="false" outlineLevel="0" collapsed="false">
      <c r="A76" s="30" t="n">
        <v>12</v>
      </c>
      <c r="B76" s="35" t="str">
        <f aca="false">HYPERLINK("https://docs.google.com/document/d/1jCsYa_C88ynNm5iJyr_alu8UuZje8ANHs8b3yG-sA-k/edit?usp=sharing","f1a5c19125c65129b966fbdc0e6408e8df214aba")</f>
        <v>f1a5c19125c65129b966fbdc0e6408e8df214aba</v>
      </c>
      <c r="C76" s="30" t="s">
        <v>139</v>
      </c>
      <c r="D76" s="25"/>
      <c r="E76" s="30" t="s">
        <v>128</v>
      </c>
      <c r="F76" s="25" t="n">
        <v>1</v>
      </c>
      <c r="G76" s="34"/>
      <c r="I76" s="30" t="n">
        <v>1</v>
      </c>
      <c r="J76" s="34"/>
      <c r="L76" s="30" t="n">
        <v>1</v>
      </c>
      <c r="M76" s="34"/>
      <c r="N76" s="25"/>
      <c r="O76" s="25"/>
      <c r="P76" s="25"/>
      <c r="Q76" s="25"/>
      <c r="R76" s="25" t="n">
        <v>1</v>
      </c>
      <c r="S76" s="25"/>
      <c r="T76" s="25"/>
      <c r="U76" s="27"/>
      <c r="V76" s="29" t="n">
        <f aca="false">SUM(N76:Q76)</f>
        <v>0</v>
      </c>
      <c r="W76" s="29" t="n">
        <f aca="false">SUM(R76:T76)</f>
        <v>1</v>
      </c>
      <c r="X76" s="27"/>
      <c r="Y76" s="29" t="n">
        <v>1</v>
      </c>
      <c r="Z76" s="29"/>
      <c r="AA76" s="29"/>
      <c r="AB76" s="29"/>
      <c r="AC76" s="29"/>
      <c r="AD76" s="34"/>
      <c r="AE76" s="25"/>
      <c r="AF76" s="25"/>
      <c r="AG76" s="25"/>
      <c r="AH76" s="34"/>
      <c r="AI76" s="25"/>
      <c r="AJ76" s="25"/>
      <c r="AK76" s="34"/>
      <c r="AM76" s="25" t="n">
        <v>1</v>
      </c>
      <c r="AN76" s="34"/>
      <c r="AQ76" s="30" t="n">
        <v>1</v>
      </c>
      <c r="AS76" s="30"/>
      <c r="AT76" s="34"/>
      <c r="AU76" s="36"/>
      <c r="AV76" s="36" t="n">
        <v>1</v>
      </c>
      <c r="AW76" s="36"/>
      <c r="AX76" s="36"/>
      <c r="AY76" s="36"/>
      <c r="AZ76" s="36"/>
      <c r="BA76" s="36"/>
      <c r="BB76" s="36"/>
      <c r="BC76" s="33"/>
      <c r="BD76" s="30" t="n">
        <v>5</v>
      </c>
      <c r="BE76" s="30"/>
    </row>
    <row r="77" customFormat="false" ht="15.75" hidden="false" customHeight="false" outlineLevel="0" collapsed="false">
      <c r="A77" s="34"/>
      <c r="B77" s="43"/>
      <c r="C77" s="34"/>
      <c r="D77" s="27"/>
      <c r="E77" s="34"/>
      <c r="F77" s="27"/>
      <c r="G77" s="34"/>
      <c r="H77" s="34"/>
      <c r="I77" s="34"/>
      <c r="J77" s="34"/>
      <c r="K77" s="34"/>
      <c r="L77" s="34"/>
      <c r="M77" s="34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8"/>
      <c r="Z77" s="28"/>
      <c r="AA77" s="28"/>
      <c r="AB77" s="28"/>
      <c r="AC77" s="28"/>
      <c r="AD77" s="34"/>
      <c r="AE77" s="27"/>
      <c r="AF77" s="27"/>
      <c r="AG77" s="27"/>
      <c r="AH77" s="34"/>
      <c r="AI77" s="27"/>
      <c r="AJ77" s="27"/>
      <c r="AK77" s="34"/>
      <c r="AL77" s="34"/>
      <c r="AM77" s="27"/>
      <c r="AN77" s="34"/>
      <c r="AO77" s="34"/>
      <c r="AP77" s="34"/>
      <c r="AQ77" s="34"/>
      <c r="AR77" s="34"/>
      <c r="AS77" s="34"/>
      <c r="AT77" s="34"/>
      <c r="AU77" s="33"/>
      <c r="AV77" s="33"/>
      <c r="AW77" s="33"/>
      <c r="AX77" s="33"/>
      <c r="AY77" s="33"/>
      <c r="AZ77" s="33"/>
      <c r="BA77" s="33"/>
      <c r="BB77" s="33"/>
      <c r="BC77" s="33"/>
      <c r="BD77" s="34"/>
    </row>
    <row r="78" customFormat="false" ht="15.75" hidden="false" customHeight="false" outlineLevel="0" collapsed="false">
      <c r="A78" s="30" t="n">
        <v>1</v>
      </c>
      <c r="B78" s="35" t="str">
        <f aca="false">HYPERLINK("https://docs.google.com/document/d/1J7OdXft5Ih35g6ZXZsRBCTcFYpPlJnmEfJFc8Op3EGY/edit","4bbe223b12805ab25acbb9d2cadfab2ec9d04bb6")</f>
        <v>4bbe223b12805ab25acbb9d2cadfab2ec9d04bb6</v>
      </c>
      <c r="C78" s="30" t="s">
        <v>140</v>
      </c>
      <c r="D78" s="25"/>
      <c r="E78" s="30" t="s">
        <v>21</v>
      </c>
      <c r="F78" s="25" t="n">
        <v>0</v>
      </c>
      <c r="G78" s="34"/>
      <c r="I78" s="30" t="n">
        <v>1</v>
      </c>
      <c r="J78" s="34"/>
      <c r="K78" s="30" t="n">
        <v>1</v>
      </c>
      <c r="M78" s="34"/>
      <c r="N78" s="25" t="n">
        <v>1</v>
      </c>
      <c r="O78" s="25"/>
      <c r="P78" s="25"/>
      <c r="Q78" s="25"/>
      <c r="R78" s="25"/>
      <c r="S78" s="25"/>
      <c r="T78" s="25"/>
      <c r="U78" s="27"/>
      <c r="V78" s="29" t="n">
        <f aca="false">SUM(N78:Q78)</f>
        <v>1</v>
      </c>
      <c r="W78" s="29" t="n">
        <f aca="false">SUM(R78:T78)</f>
        <v>0</v>
      </c>
      <c r="X78" s="27"/>
      <c r="Y78" s="29"/>
      <c r="Z78" s="29"/>
      <c r="AA78" s="29"/>
      <c r="AB78" s="29" t="n">
        <v>1</v>
      </c>
      <c r="AC78" s="29"/>
      <c r="AD78" s="31"/>
      <c r="AE78" s="25" t="n">
        <v>1</v>
      </c>
      <c r="AF78" s="25"/>
      <c r="AG78" s="25"/>
      <c r="AH78" s="31"/>
      <c r="AI78" s="25"/>
      <c r="AJ78" s="25"/>
      <c r="AK78" s="31"/>
      <c r="AL78" s="30"/>
      <c r="AM78" s="25"/>
      <c r="AN78" s="31"/>
      <c r="AO78" s="30" t="n">
        <v>1</v>
      </c>
      <c r="AT78" s="34"/>
      <c r="AU78" s="36" t="n">
        <v>1</v>
      </c>
      <c r="AV78" s="36"/>
      <c r="AW78" s="36"/>
      <c r="AX78" s="36"/>
      <c r="AY78" s="36"/>
      <c r="AZ78" s="36"/>
      <c r="BA78" s="36"/>
      <c r="BB78" s="36"/>
      <c r="BC78" s="33"/>
      <c r="BD78" s="30" t="n">
        <v>1</v>
      </c>
      <c r="BE78" s="30"/>
    </row>
    <row r="79" customFormat="false" ht="15.75" hidden="false" customHeight="false" outlineLevel="0" collapsed="false">
      <c r="A79" s="30" t="n">
        <v>2</v>
      </c>
      <c r="B79" s="35" t="str">
        <f aca="false">HYPERLINK("https://docs.google.com/document/d/1FM3faydwuwpBtzZ0haJy5WRD4mYvLhOrPYSMwwxKCX0/edit","5a547ed72c09faf4050739d54caea1d51f4d276d")</f>
        <v>5a547ed72c09faf4050739d54caea1d51f4d276d</v>
      </c>
      <c r="C79" s="30" t="s">
        <v>141</v>
      </c>
      <c r="D79" s="25" t="n">
        <v>1</v>
      </c>
      <c r="E79" s="30" t="s">
        <v>21</v>
      </c>
      <c r="F79" s="25" t="n">
        <v>0</v>
      </c>
      <c r="G79" s="34"/>
      <c r="I79" s="30" t="n">
        <v>1</v>
      </c>
      <c r="J79" s="34"/>
      <c r="K79" s="30" t="n">
        <v>1</v>
      </c>
      <c r="M79" s="34"/>
      <c r="N79" s="25" t="n">
        <v>1</v>
      </c>
      <c r="O79" s="25"/>
      <c r="P79" s="25"/>
      <c r="Q79" s="25"/>
      <c r="R79" s="25"/>
      <c r="S79" s="25"/>
      <c r="T79" s="25"/>
      <c r="U79" s="27"/>
      <c r="V79" s="29" t="n">
        <f aca="false">SUM(N79:Q79)</f>
        <v>1</v>
      </c>
      <c r="W79" s="29" t="n">
        <f aca="false">SUM(R79:T79)</f>
        <v>0</v>
      </c>
      <c r="X79" s="27"/>
      <c r="Y79" s="29"/>
      <c r="Z79" s="29"/>
      <c r="AA79" s="29" t="n">
        <v>1</v>
      </c>
      <c r="AB79" s="29"/>
      <c r="AC79" s="29"/>
      <c r="AD79" s="31"/>
      <c r="AE79" s="25" t="n">
        <v>1</v>
      </c>
      <c r="AF79" s="25"/>
      <c r="AG79" s="25"/>
      <c r="AH79" s="31"/>
      <c r="AI79" s="25"/>
      <c r="AJ79" s="25"/>
      <c r="AK79" s="31"/>
      <c r="AL79" s="30"/>
      <c r="AM79" s="25"/>
      <c r="AN79" s="31"/>
      <c r="AO79" s="30" t="n">
        <v>1</v>
      </c>
      <c r="AT79" s="34"/>
      <c r="AU79" s="36" t="n">
        <v>1</v>
      </c>
      <c r="AV79" s="36"/>
      <c r="AW79" s="36"/>
      <c r="AX79" s="36"/>
      <c r="AY79" s="36"/>
      <c r="AZ79" s="36"/>
      <c r="BA79" s="36"/>
      <c r="BB79" s="36"/>
      <c r="BC79" s="33"/>
      <c r="BD79" s="30" t="n">
        <v>1</v>
      </c>
      <c r="BE79" s="30"/>
    </row>
    <row r="80" customFormat="false" ht="15.75" hidden="false" customHeight="false" outlineLevel="0" collapsed="false">
      <c r="A80" s="30" t="n">
        <v>3</v>
      </c>
      <c r="B80" s="35" t="str">
        <f aca="false">HYPERLINK("https://docs.google.com/document/d/1EjjlcdF-0yi6GV6lnttH5TxIxKCKT72zUNUUEF7azwI/edit","27b2052c9524abc45ae991d6a402ddb91f06ba03")</f>
        <v>27b2052c9524abc45ae991d6a402ddb91f06ba03</v>
      </c>
      <c r="C80" s="30" t="s">
        <v>142</v>
      </c>
      <c r="D80" s="25"/>
      <c r="E80" s="30" t="s">
        <v>21</v>
      </c>
      <c r="F80" s="25" t="n">
        <v>0</v>
      </c>
      <c r="G80" s="34"/>
      <c r="H80" s="30" t="n">
        <v>1</v>
      </c>
      <c r="J80" s="34"/>
      <c r="L80" s="30" t="n">
        <v>1</v>
      </c>
      <c r="M80" s="34"/>
      <c r="N80" s="25"/>
      <c r="O80" s="25"/>
      <c r="P80" s="25"/>
      <c r="Q80" s="25"/>
      <c r="R80" s="25"/>
      <c r="S80" s="25" t="n">
        <v>1</v>
      </c>
      <c r="T80" s="25"/>
      <c r="U80" s="27"/>
      <c r="V80" s="29" t="n">
        <f aca="false">SUM(N80:Q80)</f>
        <v>0</v>
      </c>
      <c r="W80" s="29" t="n">
        <f aca="false">SUM(R80:T80)</f>
        <v>1</v>
      </c>
      <c r="X80" s="27"/>
      <c r="Y80" s="29"/>
      <c r="Z80" s="29"/>
      <c r="AA80" s="29" t="n">
        <v>1</v>
      </c>
      <c r="AB80" s="29"/>
      <c r="AC80" s="29"/>
      <c r="AD80" s="31"/>
      <c r="AE80" s="25"/>
      <c r="AF80" s="25"/>
      <c r="AG80" s="25"/>
      <c r="AH80" s="31"/>
      <c r="AI80" s="25" t="n">
        <v>1</v>
      </c>
      <c r="AJ80" s="25"/>
      <c r="AK80" s="31"/>
      <c r="AL80" s="30"/>
      <c r="AM80" s="25"/>
      <c r="AN80" s="31"/>
      <c r="AO80" s="30" t="n">
        <v>1</v>
      </c>
      <c r="AQ80" s="30" t="n">
        <v>1</v>
      </c>
      <c r="AT80" s="34"/>
      <c r="AU80" s="36"/>
      <c r="AV80" s="36" t="n">
        <v>1</v>
      </c>
      <c r="AW80" s="36"/>
      <c r="AX80" s="36"/>
      <c r="AY80" s="36"/>
      <c r="AZ80" s="36" t="n">
        <v>1</v>
      </c>
      <c r="BA80" s="36"/>
      <c r="BB80" s="36"/>
      <c r="BC80" s="33"/>
      <c r="BD80" s="30" t="n">
        <v>5</v>
      </c>
      <c r="BE80" s="30"/>
    </row>
    <row r="81" customFormat="false" ht="15.75" hidden="false" customHeight="false" outlineLevel="0" collapsed="false">
      <c r="A81" s="30" t="n">
        <v>4</v>
      </c>
      <c r="B81" s="35" t="str">
        <f aca="false">HYPERLINK("https://docs.google.com/document/d/1I6HI6owH2yPt1RH2pFOL9wyznV8j8DXEgDUQdOLoyhE/edit","c29d6389e66f5da1a226df88607857aab4db9f7a")</f>
        <v>c29d6389e66f5da1a226df88607857aab4db9f7a</v>
      </c>
      <c r="C81" s="30" t="s">
        <v>143</v>
      </c>
      <c r="D81" s="25" t="n">
        <v>1</v>
      </c>
      <c r="E81" s="30" t="s">
        <v>21</v>
      </c>
      <c r="F81" s="25" t="n">
        <v>0</v>
      </c>
      <c r="G81" s="34"/>
      <c r="H81" s="30" t="n">
        <v>1</v>
      </c>
      <c r="J81" s="34"/>
      <c r="L81" s="30" t="n">
        <v>1</v>
      </c>
      <c r="M81" s="34"/>
      <c r="N81" s="25"/>
      <c r="O81" s="25"/>
      <c r="P81" s="25"/>
      <c r="Q81" s="25"/>
      <c r="R81" s="25"/>
      <c r="S81" s="25" t="n">
        <v>1</v>
      </c>
      <c r="T81" s="25"/>
      <c r="U81" s="27"/>
      <c r="V81" s="29" t="n">
        <f aca="false">SUM(N81:Q81)</f>
        <v>0</v>
      </c>
      <c r="W81" s="29" t="n">
        <f aca="false">SUM(R81:T81)</f>
        <v>1</v>
      </c>
      <c r="X81" s="27"/>
      <c r="Y81" s="29" t="n">
        <v>1</v>
      </c>
      <c r="Z81" s="29"/>
      <c r="AA81" s="29"/>
      <c r="AB81" s="29"/>
      <c r="AC81" s="29"/>
      <c r="AD81" s="31"/>
      <c r="AE81" s="25"/>
      <c r="AF81" s="25"/>
      <c r="AG81" s="25"/>
      <c r="AH81" s="31"/>
      <c r="AI81" s="25" t="n">
        <v>1</v>
      </c>
      <c r="AJ81" s="25"/>
      <c r="AK81" s="31"/>
      <c r="AL81" s="30"/>
      <c r="AM81" s="25"/>
      <c r="AN81" s="31"/>
      <c r="AO81" s="30" t="n">
        <v>1</v>
      </c>
      <c r="AQ81" s="30" t="n">
        <v>1</v>
      </c>
      <c r="AT81" s="34"/>
      <c r="AU81" s="36"/>
      <c r="AV81" s="36" t="n">
        <v>1</v>
      </c>
      <c r="AW81" s="36"/>
      <c r="AX81" s="36"/>
      <c r="AY81" s="36"/>
      <c r="AZ81" s="36"/>
      <c r="BA81" s="36"/>
      <c r="BB81" s="36"/>
      <c r="BC81" s="33"/>
      <c r="BD81" s="30" t="n">
        <v>1</v>
      </c>
      <c r="BE81" s="30"/>
    </row>
    <row r="82" customFormat="false" ht="15.75" hidden="false" customHeight="false" outlineLevel="0" collapsed="false">
      <c r="A82" s="30" t="n">
        <v>5</v>
      </c>
      <c r="B82" s="35" t="str">
        <f aca="false">HYPERLINK("https://docs.google.com/document/d/1q1RY3hvSqwrIrvd70Uq0ON4w1SlYzdcyvxoGP2GGmMM/edit","484b3ebb4ab56d3decc8240d599718bdbefcf7eb")</f>
        <v>484b3ebb4ab56d3decc8240d599718bdbefcf7eb</v>
      </c>
      <c r="C82" s="30" t="s">
        <v>144</v>
      </c>
      <c r="D82" s="25" t="n">
        <v>1</v>
      </c>
      <c r="E82" s="30" t="s">
        <v>21</v>
      </c>
      <c r="F82" s="25" t="n">
        <v>0</v>
      </c>
      <c r="G82" s="34"/>
      <c r="I82" s="30" t="n">
        <v>1</v>
      </c>
      <c r="J82" s="34"/>
      <c r="L82" s="30" t="n">
        <v>1</v>
      </c>
      <c r="M82" s="34"/>
      <c r="N82" s="25"/>
      <c r="O82" s="25"/>
      <c r="P82" s="25"/>
      <c r="Q82" s="25"/>
      <c r="R82" s="25" t="n">
        <v>1</v>
      </c>
      <c r="S82" s="25"/>
      <c r="T82" s="25"/>
      <c r="U82" s="27"/>
      <c r="V82" s="29" t="n">
        <f aca="false">SUM(N82:Q82)</f>
        <v>0</v>
      </c>
      <c r="W82" s="29" t="n">
        <f aca="false">SUM(R82:T82)</f>
        <v>1</v>
      </c>
      <c r="X82" s="27"/>
      <c r="Y82" s="29"/>
      <c r="Z82" s="29"/>
      <c r="AA82" s="29"/>
      <c r="AB82" s="29"/>
      <c r="AC82" s="29" t="n">
        <v>1</v>
      </c>
      <c r="AD82" s="34"/>
      <c r="AE82" s="25"/>
      <c r="AF82" s="25"/>
      <c r="AG82" s="25"/>
      <c r="AH82" s="34"/>
      <c r="AI82" s="25"/>
      <c r="AJ82" s="25"/>
      <c r="AK82" s="34"/>
      <c r="AM82" s="25" t="n">
        <v>1</v>
      </c>
      <c r="AN82" s="34"/>
      <c r="AQ82" s="30" t="n">
        <v>1</v>
      </c>
      <c r="AT82" s="34"/>
      <c r="AU82" s="36"/>
      <c r="AV82" s="36"/>
      <c r="AW82" s="36"/>
      <c r="AX82" s="36"/>
      <c r="AY82" s="36"/>
      <c r="AZ82" s="36"/>
      <c r="BA82" s="36"/>
      <c r="BB82" s="36"/>
      <c r="BC82" s="33"/>
      <c r="BD82" s="30" t="n">
        <v>2</v>
      </c>
      <c r="BE82" s="30"/>
    </row>
    <row r="83" customFormat="false" ht="15.75" hidden="false" customHeight="false" outlineLevel="0" collapsed="false">
      <c r="A83" s="30" t="n">
        <v>6</v>
      </c>
      <c r="B83" s="35" t="str">
        <f aca="false">HYPERLINK("https://docs.google.com/document/d/13zDOaLSK98QLQoow_b93uFKL_RFiJQXE_PBelqV7BIo/edit","262ed2bd6d1c8cbaa14b43c3815d2e01e4f65ca8")</f>
        <v>262ed2bd6d1c8cbaa14b43c3815d2e01e4f65ca8</v>
      </c>
      <c r="C83" s="30" t="s">
        <v>145</v>
      </c>
      <c r="D83" s="25" t="n">
        <v>1</v>
      </c>
      <c r="E83" s="30" t="s">
        <v>21</v>
      </c>
      <c r="F83" s="25" t="n">
        <v>0</v>
      </c>
      <c r="G83" s="34"/>
      <c r="I83" s="30" t="n">
        <v>1</v>
      </c>
      <c r="J83" s="34"/>
      <c r="L83" s="30" t="n">
        <v>1</v>
      </c>
      <c r="M83" s="34"/>
      <c r="N83" s="25"/>
      <c r="O83" s="25"/>
      <c r="P83" s="25"/>
      <c r="Q83" s="25"/>
      <c r="R83" s="25"/>
      <c r="S83" s="25"/>
      <c r="T83" s="25" t="n">
        <v>1</v>
      </c>
      <c r="U83" s="27"/>
      <c r="V83" s="29" t="n">
        <f aca="false">SUM(N83:Q83)</f>
        <v>0</v>
      </c>
      <c r="W83" s="29" t="n">
        <f aca="false">SUM(R83:T83)</f>
        <v>1</v>
      </c>
      <c r="X83" s="27"/>
      <c r="Y83" s="29"/>
      <c r="Z83" s="29"/>
      <c r="AA83" s="29"/>
      <c r="AB83" s="29"/>
      <c r="AC83" s="29" t="n">
        <v>1</v>
      </c>
      <c r="AD83" s="34"/>
      <c r="AE83" s="25"/>
      <c r="AF83" s="25"/>
      <c r="AG83" s="25"/>
      <c r="AH83" s="34"/>
      <c r="AI83" s="25"/>
      <c r="AJ83" s="25"/>
      <c r="AK83" s="34"/>
      <c r="AM83" s="25"/>
      <c r="AN83" s="34"/>
      <c r="AT83" s="34"/>
      <c r="AU83" s="36"/>
      <c r="AV83" s="36"/>
      <c r="AW83" s="36"/>
      <c r="AX83" s="36"/>
      <c r="AY83" s="36"/>
      <c r="AZ83" s="36"/>
      <c r="BA83" s="36"/>
      <c r="BB83" s="36"/>
      <c r="BC83" s="33"/>
      <c r="BD83" s="30" t="n">
        <v>26</v>
      </c>
      <c r="BE83" s="30"/>
    </row>
    <row r="84" customFormat="false" ht="15.75" hidden="false" customHeight="false" outlineLevel="0" collapsed="false">
      <c r="A84" s="30" t="n">
        <v>7</v>
      </c>
      <c r="B84" s="37" t="str">
        <f aca="false">HYPERLINK("https://docs.google.com/document/d/13gLgWBLb44vPryJ9-KBQQ0lAEAAnurpjr1CWTDwu2Ws/edit","7df48bee8829276b13ef52bff4e1c47b9d55cd7d")</f>
        <v>7df48bee8829276b13ef52bff4e1c47b9d55cd7d</v>
      </c>
      <c r="C84" s="30" t="s">
        <v>146</v>
      </c>
      <c r="D84" s="25" t="n">
        <v>1</v>
      </c>
      <c r="E84" s="30" t="s">
        <v>21</v>
      </c>
      <c r="F84" s="25" t="n">
        <v>0</v>
      </c>
      <c r="G84" s="34"/>
      <c r="I84" s="30" t="n">
        <v>1</v>
      </c>
      <c r="J84" s="34"/>
      <c r="L84" s="30" t="n">
        <v>1</v>
      </c>
      <c r="M84" s="34"/>
      <c r="N84" s="25"/>
      <c r="O84" s="25"/>
      <c r="P84" s="25"/>
      <c r="Q84" s="25"/>
      <c r="R84" s="25" t="n">
        <v>1</v>
      </c>
      <c r="S84" s="25"/>
      <c r="T84" s="25"/>
      <c r="U84" s="27"/>
      <c r="V84" s="29" t="n">
        <f aca="false">SUM(N84:Q84)</f>
        <v>0</v>
      </c>
      <c r="W84" s="29" t="n">
        <f aca="false">SUM(R84:T84)</f>
        <v>1</v>
      </c>
      <c r="X84" s="27"/>
      <c r="Y84" s="29" t="n">
        <v>1</v>
      </c>
      <c r="Z84" s="29"/>
      <c r="AA84" s="29"/>
      <c r="AB84" s="29"/>
      <c r="AC84" s="29"/>
      <c r="AD84" s="34"/>
      <c r="AE84" s="25"/>
      <c r="AF84" s="25"/>
      <c r="AG84" s="25"/>
      <c r="AH84" s="34"/>
      <c r="AI84" s="25"/>
      <c r="AJ84" s="25"/>
      <c r="AK84" s="34"/>
      <c r="AM84" s="25" t="n">
        <v>1</v>
      </c>
      <c r="AN84" s="34"/>
      <c r="AQ84" s="30" t="n">
        <v>1</v>
      </c>
      <c r="AT84" s="34"/>
      <c r="AU84" s="36"/>
      <c r="AV84" s="36" t="n">
        <v>1</v>
      </c>
      <c r="AW84" s="36"/>
      <c r="AX84" s="36"/>
      <c r="AY84" s="36"/>
      <c r="AZ84" s="36"/>
      <c r="BA84" s="36"/>
      <c r="BB84" s="36"/>
      <c r="BC84" s="33"/>
      <c r="BD84" s="30" t="n">
        <v>3</v>
      </c>
      <c r="BE84" s="30"/>
    </row>
    <row r="85" customFormat="false" ht="15.75" hidden="false" customHeight="false" outlineLevel="0" collapsed="false">
      <c r="A85" s="30" t="n">
        <v>8</v>
      </c>
      <c r="B85" s="37" t="str">
        <f aca="false">HYPERLINK("https://docs.google.com/document/d/1O5f7MiP2bzG7UAVgAdNtUUYQ9xcLV2O51mftAGTiVuA/edit?usp=sharing","47fc4a2936669af9ec8f851be845f2d4c7bcca18")</f>
        <v>47fc4a2936669af9ec8f851be845f2d4c7bcca18</v>
      </c>
      <c r="C85" s="30" t="s">
        <v>147</v>
      </c>
      <c r="D85" s="25"/>
      <c r="E85" s="30" t="s">
        <v>21</v>
      </c>
      <c r="F85" s="25" t="n">
        <v>1</v>
      </c>
      <c r="G85" s="34"/>
      <c r="H85" s="30"/>
      <c r="I85" s="30" t="n">
        <v>1</v>
      </c>
      <c r="J85" s="34"/>
      <c r="L85" s="30" t="n">
        <v>1</v>
      </c>
      <c r="M85" s="34"/>
      <c r="N85" s="25"/>
      <c r="O85" s="25"/>
      <c r="P85" s="25"/>
      <c r="Q85" s="25"/>
      <c r="R85" s="25" t="n">
        <v>1</v>
      </c>
      <c r="S85" s="25"/>
      <c r="T85" s="25"/>
      <c r="U85" s="27"/>
      <c r="V85" s="29" t="n">
        <f aca="false">SUM(N85:Q85)</f>
        <v>0</v>
      </c>
      <c r="W85" s="29" t="n">
        <f aca="false">SUM(R85:T85)</f>
        <v>1</v>
      </c>
      <c r="X85" s="27"/>
      <c r="Y85" s="29" t="n">
        <v>1</v>
      </c>
      <c r="Z85" s="29"/>
      <c r="AA85" s="29"/>
      <c r="AB85" s="29"/>
      <c r="AC85" s="29"/>
      <c r="AD85" s="34"/>
      <c r="AE85" s="25"/>
      <c r="AF85" s="25"/>
      <c r="AG85" s="25"/>
      <c r="AH85" s="34"/>
      <c r="AI85" s="25"/>
      <c r="AJ85" s="25"/>
      <c r="AK85" s="34"/>
      <c r="AM85" s="25" t="n">
        <v>1</v>
      </c>
      <c r="AN85" s="34"/>
      <c r="AQ85" s="30" t="n">
        <v>1</v>
      </c>
      <c r="AT85" s="34"/>
      <c r="AU85" s="36"/>
      <c r="AV85" s="36" t="n">
        <v>1</v>
      </c>
      <c r="AW85" s="36"/>
      <c r="AX85" s="36"/>
      <c r="AY85" s="36"/>
      <c r="AZ85" s="36"/>
      <c r="BA85" s="36"/>
      <c r="BB85" s="36"/>
      <c r="BC85" s="33"/>
      <c r="BD85" s="30" t="n">
        <v>4</v>
      </c>
      <c r="BE85" s="30"/>
    </row>
    <row r="86" customFormat="false" ht="15.75" hidden="false" customHeight="false" outlineLevel="0" collapsed="false">
      <c r="A86" s="30" t="n">
        <v>9</v>
      </c>
      <c r="B86" s="37" t="str">
        <f aca="false">HYPERLINK("https://docs.google.com/document/d/14FRvEs2XngVNpzXVf9rObx4GMg__bqZiZQadmRgqdKM/edit?usp=sharing","ceacfbcbc1514e4e677932fd55938ac455d182fb")</f>
        <v>ceacfbcbc1514e4e677932fd55938ac455d182fb</v>
      </c>
      <c r="C86" s="30"/>
      <c r="D86" s="25"/>
      <c r="E86" s="30" t="s">
        <v>21</v>
      </c>
      <c r="F86" s="25" t="n">
        <v>1</v>
      </c>
      <c r="G86" s="34"/>
      <c r="H86" s="30"/>
      <c r="I86" s="30" t="n">
        <v>1</v>
      </c>
      <c r="J86" s="34"/>
      <c r="L86" s="30" t="n">
        <v>1</v>
      </c>
      <c r="M86" s="34"/>
      <c r="N86" s="25"/>
      <c r="O86" s="25"/>
      <c r="P86" s="25"/>
      <c r="Q86" s="25"/>
      <c r="R86" s="25" t="n">
        <v>1</v>
      </c>
      <c r="S86" s="25"/>
      <c r="T86" s="25"/>
      <c r="U86" s="27"/>
      <c r="V86" s="29" t="n">
        <f aca="false">SUM(N86:Q86)</f>
        <v>0</v>
      </c>
      <c r="W86" s="29" t="n">
        <f aca="false">SUM(R86:T86)</f>
        <v>1</v>
      </c>
      <c r="X86" s="27"/>
      <c r="Y86" s="29" t="n">
        <v>1</v>
      </c>
      <c r="Z86" s="29"/>
      <c r="AA86" s="29"/>
      <c r="AB86" s="29"/>
      <c r="AC86" s="29"/>
      <c r="AD86" s="34"/>
      <c r="AE86" s="25"/>
      <c r="AF86" s="25"/>
      <c r="AG86" s="25"/>
      <c r="AH86" s="34"/>
      <c r="AI86" s="25"/>
      <c r="AJ86" s="25"/>
      <c r="AK86" s="34"/>
      <c r="AM86" s="25" t="n">
        <v>1</v>
      </c>
      <c r="AN86" s="34"/>
      <c r="AQ86" s="30" t="n">
        <v>1</v>
      </c>
      <c r="AT86" s="34"/>
      <c r="AU86" s="36"/>
      <c r="AV86" s="36" t="n">
        <v>1</v>
      </c>
      <c r="AW86" s="36"/>
      <c r="AX86" s="36"/>
      <c r="AY86" s="36"/>
      <c r="AZ86" s="36"/>
      <c r="BA86" s="36"/>
      <c r="BB86" s="36"/>
      <c r="BC86" s="33"/>
      <c r="BD86" s="30" t="n">
        <v>4</v>
      </c>
      <c r="BE86" s="30"/>
    </row>
    <row r="87" customFormat="false" ht="15.75" hidden="false" customHeight="false" outlineLevel="0" collapsed="false">
      <c r="A87" s="30" t="n">
        <v>10</v>
      </c>
      <c r="B87" s="37" t="str">
        <f aca="false">HYPERLINK("https://docs.google.com/document/d/1WABaDottE0-wAvdZxydVqJI44kGWal_44uB0Yp72hsU/edit?usp=sharing","dd5645bebff44f6b88780bb949022a09eadd7dae")</f>
        <v>dd5645bebff44f6b88780bb949022a09eadd7dae</v>
      </c>
      <c r="C87" s="30" t="s">
        <v>148</v>
      </c>
      <c r="D87" s="25"/>
      <c r="E87" s="30" t="s">
        <v>21</v>
      </c>
      <c r="F87" s="25" t="n">
        <v>1</v>
      </c>
      <c r="G87" s="34"/>
      <c r="H87" s="30"/>
      <c r="I87" s="30" t="n">
        <v>1</v>
      </c>
      <c r="J87" s="34"/>
      <c r="L87" s="30" t="n">
        <v>1</v>
      </c>
      <c r="M87" s="34"/>
      <c r="N87" s="25"/>
      <c r="O87" s="25"/>
      <c r="P87" s="25"/>
      <c r="Q87" s="25"/>
      <c r="R87" s="25" t="n">
        <v>1</v>
      </c>
      <c r="S87" s="25"/>
      <c r="T87" s="25"/>
      <c r="U87" s="27"/>
      <c r="V87" s="29" t="n">
        <f aca="false">SUM(N87:Q87)</f>
        <v>0</v>
      </c>
      <c r="W87" s="29" t="n">
        <f aca="false">SUM(R87:T87)</f>
        <v>1</v>
      </c>
      <c r="X87" s="27"/>
      <c r="Y87" s="29" t="n">
        <v>1</v>
      </c>
      <c r="Z87" s="29"/>
      <c r="AA87" s="29"/>
      <c r="AB87" s="29"/>
      <c r="AC87" s="29"/>
      <c r="AD87" s="34"/>
      <c r="AE87" s="25"/>
      <c r="AF87" s="25"/>
      <c r="AG87" s="25"/>
      <c r="AH87" s="34"/>
      <c r="AI87" s="25"/>
      <c r="AJ87" s="25"/>
      <c r="AK87" s="34"/>
      <c r="AM87" s="25" t="n">
        <v>1</v>
      </c>
      <c r="AN87" s="34"/>
      <c r="AQ87" s="30" t="n">
        <v>1</v>
      </c>
      <c r="AT87" s="34"/>
      <c r="AU87" s="36"/>
      <c r="AV87" s="36" t="n">
        <v>1</v>
      </c>
      <c r="AW87" s="36"/>
      <c r="AX87" s="36"/>
      <c r="AY87" s="36"/>
      <c r="AZ87" s="36"/>
      <c r="BA87" s="36"/>
      <c r="BB87" s="36"/>
      <c r="BC87" s="33"/>
      <c r="BD87" s="30" t="n">
        <v>5</v>
      </c>
      <c r="BE87" s="30"/>
    </row>
    <row r="88" customFormat="false" ht="15.75" hidden="false" customHeight="false" outlineLevel="0" collapsed="false">
      <c r="A88" s="30" t="n">
        <v>11</v>
      </c>
      <c r="B88" s="37" t="str">
        <f aca="false">HYPERLINK("https://docs.google.com/document/d/16kR7gzjOk5hIgHxvS-eaXH7HhJa8gJxMphME1rs12Is/edit?usp=sharing","4e56696c6c5a8cd7b711a1eb8936463559361da5")</f>
        <v>4e56696c6c5a8cd7b711a1eb8936463559361da5</v>
      </c>
      <c r="C88" s="30" t="s">
        <v>149</v>
      </c>
      <c r="D88" s="25" t="n">
        <v>1</v>
      </c>
      <c r="E88" s="30" t="s">
        <v>21</v>
      </c>
      <c r="F88" s="25" t="n">
        <v>1</v>
      </c>
      <c r="G88" s="34"/>
      <c r="H88" s="30"/>
      <c r="I88" s="30" t="n">
        <v>1</v>
      </c>
      <c r="J88" s="34"/>
      <c r="L88" s="30" t="n">
        <v>1</v>
      </c>
      <c r="M88" s="34"/>
      <c r="N88" s="25"/>
      <c r="O88" s="25"/>
      <c r="P88" s="25"/>
      <c r="Q88" s="25"/>
      <c r="R88" s="25" t="n">
        <v>1</v>
      </c>
      <c r="S88" s="25"/>
      <c r="T88" s="25"/>
      <c r="U88" s="27"/>
      <c r="V88" s="29" t="n">
        <f aca="false">SUM(N88:Q88)</f>
        <v>0</v>
      </c>
      <c r="W88" s="29" t="n">
        <f aca="false">SUM(R88:T88)</f>
        <v>1</v>
      </c>
      <c r="X88" s="27"/>
      <c r="Y88" s="29" t="n">
        <v>1</v>
      </c>
      <c r="Z88" s="29"/>
      <c r="AA88" s="29"/>
      <c r="AB88" s="29"/>
      <c r="AC88" s="29"/>
      <c r="AD88" s="34"/>
      <c r="AE88" s="25"/>
      <c r="AF88" s="25"/>
      <c r="AG88" s="25"/>
      <c r="AH88" s="34"/>
      <c r="AI88" s="25"/>
      <c r="AJ88" s="25"/>
      <c r="AK88" s="34"/>
      <c r="AM88" s="25" t="n">
        <v>1</v>
      </c>
      <c r="AN88" s="34"/>
      <c r="AQ88" s="30" t="n">
        <v>1</v>
      </c>
      <c r="AT88" s="34"/>
      <c r="AU88" s="36"/>
      <c r="AV88" s="36" t="n">
        <v>1</v>
      </c>
      <c r="AW88" s="36"/>
      <c r="AX88" s="36"/>
      <c r="AY88" s="36"/>
      <c r="AZ88" s="36"/>
      <c r="BA88" s="36"/>
      <c r="BB88" s="36"/>
      <c r="BC88" s="33"/>
      <c r="BD88" s="30" t="n">
        <v>5</v>
      </c>
      <c r="BE88" s="30"/>
    </row>
    <row r="89" customFormat="false" ht="15.75" hidden="false" customHeight="false" outlineLevel="0" collapsed="false">
      <c r="A89" s="34"/>
      <c r="B89" s="43"/>
      <c r="C89" s="34"/>
      <c r="D89" s="27"/>
      <c r="E89" s="34"/>
      <c r="F89" s="27"/>
      <c r="G89" s="34"/>
      <c r="H89" s="34"/>
      <c r="I89" s="34"/>
      <c r="J89" s="34"/>
      <c r="K89" s="34"/>
      <c r="L89" s="34"/>
      <c r="M89" s="34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8"/>
      <c r="Z89" s="28"/>
      <c r="AA89" s="28"/>
      <c r="AB89" s="28"/>
      <c r="AC89" s="28"/>
      <c r="AD89" s="34"/>
      <c r="AE89" s="27"/>
      <c r="AF89" s="27"/>
      <c r="AG89" s="27"/>
      <c r="AH89" s="34"/>
      <c r="AI89" s="27"/>
      <c r="AJ89" s="27"/>
      <c r="AK89" s="34"/>
      <c r="AL89" s="34"/>
      <c r="AM89" s="27"/>
      <c r="AN89" s="34"/>
      <c r="AO89" s="34"/>
      <c r="AP89" s="34"/>
      <c r="AQ89" s="34"/>
      <c r="AR89" s="34"/>
      <c r="AS89" s="34"/>
      <c r="AT89" s="34"/>
      <c r="AU89" s="33"/>
      <c r="AV89" s="33"/>
      <c r="AW89" s="33"/>
      <c r="AX89" s="33"/>
      <c r="AY89" s="33"/>
      <c r="AZ89" s="33"/>
      <c r="BA89" s="33"/>
      <c r="BB89" s="33"/>
      <c r="BC89" s="33"/>
      <c r="BD89" s="34"/>
    </row>
    <row r="90" customFormat="false" ht="15.75" hidden="false" customHeight="false" outlineLevel="0" collapsed="false">
      <c r="A90" s="30" t="n">
        <v>1</v>
      </c>
      <c r="B90" s="35" t="str">
        <f aca="false">HYPERLINK("https://docs.google.com/document/d/1FibeIQwqnfChFrNIfABS3-kA7cUgmV5tV-3K_imGh08/edit","boltdb#392")</f>
        <v>boltdb#392</v>
      </c>
      <c r="C90" s="30" t="s">
        <v>150</v>
      </c>
      <c r="D90" s="25" t="n">
        <v>1</v>
      </c>
      <c r="E90" s="30" t="s">
        <v>23</v>
      </c>
      <c r="F90" s="25" t="n">
        <v>0</v>
      </c>
      <c r="G90" s="34"/>
      <c r="H90" s="30" t="n">
        <v>1</v>
      </c>
      <c r="I90" s="30" t="n">
        <v>0</v>
      </c>
      <c r="J90" s="31"/>
      <c r="K90" s="30" t="n">
        <v>0</v>
      </c>
      <c r="L90" s="30" t="n">
        <v>1</v>
      </c>
      <c r="M90" s="31"/>
      <c r="N90" s="25"/>
      <c r="O90" s="25"/>
      <c r="P90" s="25"/>
      <c r="Q90" s="25"/>
      <c r="R90" s="25"/>
      <c r="S90" s="25" t="n">
        <v>1</v>
      </c>
      <c r="T90" s="25"/>
      <c r="U90" s="27"/>
      <c r="V90" s="29" t="n">
        <f aca="false">SUM(N90:Q90)</f>
        <v>0</v>
      </c>
      <c r="W90" s="29" t="n">
        <f aca="false">SUM(R90:T90)</f>
        <v>1</v>
      </c>
      <c r="X90" s="27"/>
      <c r="Y90" s="29"/>
      <c r="Z90" s="29"/>
      <c r="AA90" s="29"/>
      <c r="AB90" s="29" t="n">
        <v>1</v>
      </c>
      <c r="AC90" s="29"/>
      <c r="AD90" s="31"/>
      <c r="AE90" s="25"/>
      <c r="AF90" s="25"/>
      <c r="AG90" s="25"/>
      <c r="AH90" s="31"/>
      <c r="AI90" s="25" t="n">
        <v>1</v>
      </c>
      <c r="AJ90" s="25"/>
      <c r="AK90" s="31"/>
      <c r="AL90" s="30"/>
      <c r="AM90" s="25"/>
      <c r="AN90" s="31"/>
      <c r="AO90" s="30" t="n">
        <v>1</v>
      </c>
      <c r="AP90" s="30"/>
      <c r="AQ90" s="30" t="n">
        <v>1</v>
      </c>
      <c r="AT90" s="34"/>
      <c r="AU90" s="36"/>
      <c r="AV90" s="36" t="n">
        <v>1</v>
      </c>
      <c r="AW90" s="36"/>
      <c r="AX90" s="36"/>
      <c r="AY90" s="36"/>
      <c r="AZ90" s="36"/>
      <c r="BA90" s="36"/>
      <c r="BB90" s="36"/>
      <c r="BC90" s="33"/>
      <c r="BD90" s="30" t="n">
        <v>2</v>
      </c>
      <c r="BE90" s="30"/>
    </row>
    <row r="91" customFormat="false" ht="15.75" hidden="false" customHeight="false" outlineLevel="0" collapsed="false">
      <c r="A91" s="30" t="n">
        <v>2</v>
      </c>
      <c r="B91" s="35" t="str">
        <f aca="false">HYPERLINK("https://docs.google.com/document/d/1U0mocXZjBCbE1TzUb0XfsaiG8Vgfur2o3eVW6JvcKRY/edit","defdb743cdca840890fea24c3111a7bffe5cc0a3")</f>
        <v>defdb743cdca840890fea24c3111a7bffe5cc0a3</v>
      </c>
      <c r="C91" s="30" t="s">
        <v>151</v>
      </c>
      <c r="D91" s="25"/>
      <c r="E91" s="30" t="s">
        <v>23</v>
      </c>
      <c r="F91" s="25" t="n">
        <v>0</v>
      </c>
      <c r="G91" s="34"/>
      <c r="H91" s="30" t="n">
        <v>1</v>
      </c>
      <c r="I91" s="30" t="n">
        <v>0</v>
      </c>
      <c r="J91" s="31"/>
      <c r="K91" s="30" t="n">
        <v>1</v>
      </c>
      <c r="L91" s="30" t="n">
        <v>0</v>
      </c>
      <c r="M91" s="31"/>
      <c r="N91" s="25" t="n">
        <v>1</v>
      </c>
      <c r="O91" s="25"/>
      <c r="P91" s="25"/>
      <c r="Q91" s="25"/>
      <c r="R91" s="25"/>
      <c r="S91" s="25"/>
      <c r="T91" s="25"/>
      <c r="U91" s="27"/>
      <c r="V91" s="29" t="n">
        <f aca="false">SUM(N91:Q91)</f>
        <v>1</v>
      </c>
      <c r="W91" s="29" t="n">
        <f aca="false">SUM(R91:T91)</f>
        <v>0</v>
      </c>
      <c r="X91" s="27"/>
      <c r="Y91" s="29"/>
      <c r="Z91" s="29" t="n">
        <v>1</v>
      </c>
      <c r="AA91" s="29"/>
      <c r="AB91" s="29"/>
      <c r="AC91" s="29"/>
      <c r="AD91" s="31"/>
      <c r="AE91" s="25"/>
      <c r="AF91" s="25" t="n">
        <v>1</v>
      </c>
      <c r="AG91" s="25"/>
      <c r="AH91" s="31"/>
      <c r="AI91" s="25"/>
      <c r="AJ91" s="25"/>
      <c r="AK91" s="31"/>
      <c r="AL91" s="30"/>
      <c r="AM91" s="25"/>
      <c r="AN91" s="31"/>
      <c r="AO91" s="30" t="n">
        <v>1</v>
      </c>
      <c r="AP91" s="30"/>
      <c r="AT91" s="34"/>
      <c r="AU91" s="36" t="n">
        <v>1</v>
      </c>
      <c r="AV91" s="36"/>
      <c r="AW91" s="36"/>
      <c r="AX91" s="36"/>
      <c r="AY91" s="36"/>
      <c r="AZ91" s="36"/>
      <c r="BA91" s="36"/>
      <c r="BB91" s="36"/>
      <c r="BC91" s="33"/>
      <c r="BD91" s="30" t="n">
        <v>3</v>
      </c>
      <c r="BE91" s="30"/>
    </row>
    <row r="92" customFormat="false" ht="15.75" hidden="false" customHeight="false" outlineLevel="0" collapsed="false">
      <c r="A92" s="30" t="n">
        <v>3</v>
      </c>
      <c r="B92" s="35" t="str">
        <f aca="false">HYPERLINK("https://docs.google.com/document/d/1huufTttdfzHuOOcUgzzo9Wx2dxV9PVkKx57QeNIKd-c/edit","boltdb#240")</f>
        <v>boltdb#240</v>
      </c>
      <c r="C92" s="30" t="s">
        <v>152</v>
      </c>
      <c r="D92" s="25" t="n">
        <v>1</v>
      </c>
      <c r="E92" s="30" t="s">
        <v>23</v>
      </c>
      <c r="F92" s="25" t="n">
        <v>0</v>
      </c>
      <c r="G92" s="34"/>
      <c r="H92" s="30" t="n">
        <v>1</v>
      </c>
      <c r="I92" s="30" t="n">
        <v>0</v>
      </c>
      <c r="J92" s="31"/>
      <c r="K92" s="30" t="n">
        <v>1</v>
      </c>
      <c r="L92" s="30" t="n">
        <v>0</v>
      </c>
      <c r="M92" s="31"/>
      <c r="N92" s="25" t="n">
        <v>1</v>
      </c>
      <c r="O92" s="25"/>
      <c r="P92" s="25"/>
      <c r="Q92" s="25"/>
      <c r="R92" s="25"/>
      <c r="S92" s="25"/>
      <c r="T92" s="25"/>
      <c r="U92" s="27"/>
      <c r="V92" s="29" t="n">
        <f aca="false">SUM(N92:Q92)</f>
        <v>1</v>
      </c>
      <c r="W92" s="29" t="n">
        <f aca="false">SUM(R92:T92)</f>
        <v>0</v>
      </c>
      <c r="X92" s="27"/>
      <c r="Y92" s="29"/>
      <c r="Z92" s="29"/>
      <c r="AA92" s="29"/>
      <c r="AB92" s="29"/>
      <c r="AC92" s="29" t="n">
        <v>1</v>
      </c>
      <c r="AD92" s="31"/>
      <c r="AE92" s="25"/>
      <c r="AF92" s="25" t="n">
        <v>1</v>
      </c>
      <c r="AG92" s="25"/>
      <c r="AH92" s="31"/>
      <c r="AI92" s="25"/>
      <c r="AJ92" s="25"/>
      <c r="AK92" s="31"/>
      <c r="AL92" s="30"/>
      <c r="AM92" s="25"/>
      <c r="AN92" s="31"/>
      <c r="AO92" s="30" t="n">
        <v>1</v>
      </c>
      <c r="AT92" s="34"/>
      <c r="AU92" s="36"/>
      <c r="AV92" s="36"/>
      <c r="AW92" s="36"/>
      <c r="AX92" s="36"/>
      <c r="AY92" s="36"/>
      <c r="AZ92" s="36"/>
      <c r="BA92" s="36"/>
      <c r="BB92" s="36"/>
      <c r="BC92" s="33"/>
      <c r="BD92" s="30" t="n">
        <v>1</v>
      </c>
      <c r="BE92" s="30"/>
    </row>
    <row r="93" customFormat="false" ht="15.75" hidden="false" customHeight="false" outlineLevel="0" collapsed="false">
      <c r="B93" s="44"/>
      <c r="D93" s="25"/>
      <c r="F93" s="25"/>
      <c r="G93" s="34"/>
      <c r="J93" s="34"/>
      <c r="M93" s="34"/>
      <c r="N93" s="25"/>
      <c r="O93" s="25"/>
      <c r="P93" s="25"/>
      <c r="Q93" s="25"/>
      <c r="R93" s="25"/>
      <c r="S93" s="25"/>
      <c r="T93" s="25"/>
      <c r="U93" s="27"/>
      <c r="V93" s="25"/>
      <c r="W93" s="25"/>
      <c r="X93" s="27"/>
      <c r="Y93" s="29"/>
      <c r="Z93" s="29"/>
      <c r="AA93" s="29"/>
      <c r="AB93" s="29"/>
      <c r="AC93" s="29"/>
      <c r="AD93" s="34"/>
      <c r="AE93" s="25"/>
      <c r="AF93" s="25"/>
      <c r="AG93" s="25"/>
      <c r="AH93" s="34"/>
      <c r="AI93" s="25"/>
      <c r="AJ93" s="25"/>
      <c r="AK93" s="34"/>
      <c r="AM93" s="25"/>
      <c r="AN93" s="34"/>
      <c r="AT93" s="34"/>
      <c r="AU93" s="36"/>
      <c r="AV93" s="36"/>
      <c r="AW93" s="36"/>
      <c r="AX93" s="36"/>
      <c r="AY93" s="36"/>
      <c r="AZ93" s="36"/>
      <c r="BA93" s="36"/>
      <c r="BB93" s="36"/>
      <c r="BC93" s="33"/>
      <c r="BD93" s="0" t="n">
        <f aca="false">AVERAGE(BD3:BD92)</f>
        <v>6.835294118</v>
      </c>
    </row>
    <row r="94" customFormat="false" ht="15.75" hidden="false" customHeight="false" outlineLevel="0" collapsed="false">
      <c r="B94" s="44"/>
      <c r="D94" s="29" t="n">
        <f aca="false">SUM(D3:D92)</f>
        <v>21</v>
      </c>
      <c r="F94" s="29" t="n">
        <f aca="false">SUM(F3:F92)</f>
        <v>18</v>
      </c>
      <c r="G94" s="34"/>
      <c r="H94" s="36" t="n">
        <f aca="false">SUM(H3:H92)</f>
        <v>38</v>
      </c>
      <c r="I94" s="36" t="n">
        <f aca="false">SUM(I3:I92)</f>
        <v>47</v>
      </c>
      <c r="J94" s="34"/>
      <c r="K94" s="36" t="n">
        <f aca="false">SUM(K3:K92)</f>
        <v>30</v>
      </c>
      <c r="L94" s="36" t="n">
        <f aca="false">SUM(L3:L92)</f>
        <v>55</v>
      </c>
      <c r="M94" s="34"/>
      <c r="N94" s="25"/>
      <c r="O94" s="25"/>
      <c r="P94" s="25"/>
      <c r="Q94" s="25"/>
      <c r="R94" s="36" t="n">
        <f aca="false">SUM(R3:R92)</f>
        <v>29</v>
      </c>
      <c r="S94" s="25"/>
      <c r="T94" s="25"/>
      <c r="U94" s="27"/>
      <c r="V94" s="25"/>
      <c r="W94" s="25"/>
      <c r="X94" s="27"/>
      <c r="Y94" s="29"/>
      <c r="Z94" s="29"/>
      <c r="AA94" s="36" t="n">
        <f aca="false">SUM(AA3:AA92)</f>
        <v>9</v>
      </c>
      <c r="AB94" s="36" t="n">
        <f aca="false">SUM(AB3:AB92)</f>
        <v>21</v>
      </c>
      <c r="AC94" s="36" t="n">
        <f aca="false">SUM(AC3:AC92)</f>
        <v>10</v>
      </c>
      <c r="AD94" s="34"/>
      <c r="AE94" s="25"/>
      <c r="AF94" s="25"/>
      <c r="AG94" s="25"/>
      <c r="AH94" s="34"/>
      <c r="AI94" s="25"/>
      <c r="AJ94" s="25"/>
      <c r="AK94" s="34"/>
      <c r="AL94" s="36" t="n">
        <f aca="false">SUM(AL3:AL92)</f>
        <v>2</v>
      </c>
      <c r="AM94" s="36" t="n">
        <f aca="false">SUM(AM3:AM92)</f>
        <v>26</v>
      </c>
      <c r="AN94" s="34"/>
      <c r="AT94" s="34"/>
      <c r="AU94" s="36"/>
      <c r="AV94" s="36"/>
      <c r="AW94" s="36"/>
      <c r="AX94" s="36"/>
      <c r="AY94" s="36"/>
      <c r="AZ94" s="36"/>
      <c r="BA94" s="36"/>
      <c r="BB94" s="36"/>
      <c r="BC94" s="33"/>
    </row>
    <row r="95" customFormat="false" ht="15.75" hidden="false" customHeight="false" outlineLevel="0" collapsed="false">
      <c r="A95" s="30"/>
      <c r="B95" s="44"/>
      <c r="D95" s="25"/>
      <c r="F95" s="25"/>
      <c r="G95" s="34"/>
      <c r="J95" s="33"/>
      <c r="K95" s="36"/>
      <c r="L95" s="36"/>
      <c r="M95" s="33"/>
      <c r="N95" s="29"/>
      <c r="O95" s="29"/>
      <c r="P95" s="29"/>
      <c r="Q95" s="29"/>
      <c r="R95" s="29"/>
      <c r="S95" s="29"/>
      <c r="T95" s="29"/>
      <c r="U95" s="28"/>
      <c r="V95" s="29"/>
      <c r="W95" s="29"/>
      <c r="X95" s="28"/>
      <c r="Y95" s="29"/>
      <c r="Z95" s="29"/>
      <c r="AA95" s="29"/>
      <c r="AB95" s="29"/>
      <c r="AC95" s="29"/>
      <c r="AD95" s="33"/>
      <c r="AE95" s="29"/>
      <c r="AF95" s="29"/>
      <c r="AG95" s="29"/>
      <c r="AH95" s="33"/>
      <c r="AI95" s="29"/>
      <c r="AJ95" s="29"/>
      <c r="AK95" s="33"/>
      <c r="AL95" s="36"/>
      <c r="AM95" s="29"/>
      <c r="AN95" s="33"/>
      <c r="AO95" s="36"/>
      <c r="AP95" s="36"/>
      <c r="AQ95" s="36"/>
      <c r="AR95" s="36"/>
      <c r="AS95" s="36"/>
      <c r="AT95" s="33"/>
      <c r="AU95" s="36"/>
      <c r="AV95" s="36"/>
      <c r="AW95" s="36"/>
      <c r="AX95" s="36"/>
      <c r="AY95" s="36"/>
      <c r="AZ95" s="36"/>
      <c r="BA95" s="36"/>
      <c r="BB95" s="36"/>
      <c r="BC95" s="33"/>
    </row>
    <row r="96" customFormat="false" ht="15.75" hidden="false" customHeight="false" outlineLevel="0" collapsed="false">
      <c r="A96" s="30"/>
      <c r="B96" s="30" t="s">
        <v>13</v>
      </c>
      <c r="C96" s="30" t="n">
        <v>21</v>
      </c>
      <c r="G96" s="34"/>
      <c r="H96" s="29" t="n">
        <f aca="false">SUM(H3:H23)</f>
        <v>5</v>
      </c>
      <c r="J96" s="33"/>
      <c r="M96" s="33"/>
      <c r="N96" s="29" t="n">
        <f aca="false">SUM(N3:N23)</f>
        <v>9</v>
      </c>
      <c r="O96" s="29" t="n">
        <f aca="false">SUM(O3:O23)</f>
        <v>2</v>
      </c>
      <c r="P96" s="29" t="n">
        <f aca="false">SUM(P3:P23)</f>
        <v>1</v>
      </c>
      <c r="Q96" s="29" t="n">
        <f aca="false">SUM(Q3:Q23)</f>
        <v>0</v>
      </c>
      <c r="R96" s="29" t="n">
        <f aca="false">SUM(R3:R23)</f>
        <v>5</v>
      </c>
      <c r="S96" s="29" t="n">
        <f aca="false">SUM(S3:S23)</f>
        <v>2</v>
      </c>
      <c r="T96" s="29" t="n">
        <f aca="false">SUM(T3:T23)</f>
        <v>2</v>
      </c>
      <c r="U96" s="28"/>
      <c r="V96" s="29" t="n">
        <f aca="false">SUM(V3:V23)</f>
        <v>12</v>
      </c>
      <c r="W96" s="29" t="n">
        <f aca="false">SUM(W3:W23)</f>
        <v>9</v>
      </c>
      <c r="X96" s="28"/>
      <c r="Y96" s="29"/>
      <c r="Z96" s="29"/>
      <c r="AA96" s="29"/>
      <c r="AB96" s="29"/>
      <c r="AC96" s="29"/>
      <c r="AD96" s="33"/>
      <c r="AE96" s="29" t="n">
        <f aca="false">SUM(AE3:AE23)</f>
        <v>6</v>
      </c>
      <c r="AF96" s="29"/>
      <c r="AG96" s="29" t="n">
        <f aca="false">SUM(AG3:AG23)</f>
        <v>1</v>
      </c>
      <c r="AH96" s="28"/>
      <c r="AI96" s="29" t="n">
        <f aca="false">SUM(AI3:AI23)</f>
        <v>1</v>
      </c>
      <c r="AJ96" s="29" t="n">
        <f aca="false">SUM(AJ3:AJ23)</f>
        <v>1</v>
      </c>
      <c r="AK96" s="28"/>
      <c r="AL96" s="29" t="n">
        <f aca="false">SUM(AL3:AL23)</f>
        <v>0</v>
      </c>
      <c r="AM96" s="29" t="n">
        <f aca="false">SUM(AM3:AM23)</f>
        <v>5</v>
      </c>
      <c r="AN96" s="33"/>
      <c r="AO96" s="36"/>
      <c r="AP96" s="36"/>
      <c r="AQ96" s="36"/>
      <c r="AR96" s="36"/>
      <c r="AS96" s="36"/>
      <c r="AT96" s="33"/>
      <c r="AU96" s="36"/>
      <c r="AV96" s="36"/>
      <c r="AW96" s="36"/>
      <c r="AX96" s="36"/>
      <c r="AY96" s="36"/>
      <c r="AZ96" s="36"/>
      <c r="BA96" s="36"/>
      <c r="BB96" s="36"/>
      <c r="BC96" s="33"/>
    </row>
    <row r="97" customFormat="false" ht="15.75" hidden="false" customHeight="false" outlineLevel="0" collapsed="false">
      <c r="A97" s="30"/>
      <c r="B97" s="30" t="s">
        <v>30</v>
      </c>
      <c r="C97" s="30" t="n">
        <v>17</v>
      </c>
      <c r="D97" s="25"/>
      <c r="F97" s="25"/>
      <c r="G97" s="34"/>
      <c r="H97" s="29" t="n">
        <f aca="false">SUM(H25:H41)</f>
        <v>13</v>
      </c>
      <c r="J97" s="33"/>
      <c r="K97" s="36"/>
      <c r="L97" s="36"/>
      <c r="M97" s="33"/>
      <c r="N97" s="29" t="n">
        <f aca="false">SUM(N25:N41)</f>
        <v>6</v>
      </c>
      <c r="O97" s="29" t="n">
        <f aca="false">SUM(O25:O41)</f>
        <v>1</v>
      </c>
      <c r="P97" s="29" t="n">
        <f aca="false">SUM(P25:P41)</f>
        <v>0</v>
      </c>
      <c r="Q97" s="29" t="n">
        <f aca="false">SUM(Q25:Q41)</f>
        <v>2</v>
      </c>
      <c r="R97" s="29" t="n">
        <f aca="false">SUM(R25:R41)</f>
        <v>3</v>
      </c>
      <c r="S97" s="29" t="n">
        <f aca="false">SUM(S25:S41)</f>
        <v>6</v>
      </c>
      <c r="T97" s="29" t="n">
        <f aca="false">SUM(T25:T41)</f>
        <v>0</v>
      </c>
      <c r="U97" s="28"/>
      <c r="V97" s="29" t="n">
        <f aca="false">SUM(V25:V41)</f>
        <v>9</v>
      </c>
      <c r="W97" s="29" t="n">
        <f aca="false">SUM(W25:W41)</f>
        <v>9</v>
      </c>
      <c r="X97" s="28"/>
      <c r="Y97" s="29"/>
      <c r="Z97" s="29"/>
      <c r="AA97" s="29"/>
      <c r="AB97" s="29"/>
      <c r="AC97" s="29"/>
      <c r="AD97" s="33"/>
      <c r="AE97" s="29" t="n">
        <f aca="false">SUM(AE25:AE41)</f>
        <v>1</v>
      </c>
      <c r="AF97" s="29"/>
      <c r="AG97" s="29" t="n">
        <f aca="false">SUM(AG25:AG41)</f>
        <v>3</v>
      </c>
      <c r="AH97" s="28"/>
      <c r="AI97" s="29" t="n">
        <f aca="false">SUM(AI25:AI41)</f>
        <v>4</v>
      </c>
      <c r="AJ97" s="29" t="n">
        <f aca="false">SUM(AJ25:AJ41)</f>
        <v>3</v>
      </c>
      <c r="AK97" s="28"/>
      <c r="AL97" s="29" t="n">
        <f aca="false">SUM(AL25:AL41)</f>
        <v>0</v>
      </c>
      <c r="AM97" s="29" t="n">
        <f aca="false">SUM(AM25:AM41)</f>
        <v>3</v>
      </c>
      <c r="AN97" s="33"/>
      <c r="AO97" s="36"/>
      <c r="AP97" s="36"/>
      <c r="AQ97" s="36"/>
      <c r="AR97" s="36"/>
      <c r="AS97" s="36"/>
      <c r="AT97" s="33"/>
      <c r="AU97" s="36"/>
      <c r="AV97" s="36"/>
      <c r="AW97" s="36"/>
      <c r="AX97" s="36"/>
      <c r="AY97" s="36"/>
      <c r="AZ97" s="36"/>
      <c r="BA97" s="36"/>
      <c r="BB97" s="36"/>
      <c r="BC97" s="33"/>
    </row>
    <row r="98" customFormat="false" ht="15.75" hidden="false" customHeight="false" outlineLevel="0" collapsed="false">
      <c r="B98" s="30" t="s">
        <v>17</v>
      </c>
      <c r="C98" s="30" t="n">
        <v>21</v>
      </c>
      <c r="D98" s="25"/>
      <c r="F98" s="25"/>
      <c r="G98" s="34"/>
      <c r="H98" s="29" t="n">
        <f aca="false">SUM(H43:H63)</f>
        <v>8</v>
      </c>
      <c r="J98" s="33"/>
      <c r="K98" s="36"/>
      <c r="L98" s="36"/>
      <c r="M98" s="33"/>
      <c r="N98" s="29" t="n">
        <f aca="false">SUM(N43:N63)</f>
        <v>5</v>
      </c>
      <c r="O98" s="29" t="n">
        <f aca="false">SUM(O43:O63)</f>
        <v>0</v>
      </c>
      <c r="P98" s="29" t="n">
        <f aca="false">SUM(P43:P63)</f>
        <v>0</v>
      </c>
      <c r="Q98" s="29" t="n">
        <f aca="false">SUM(Q43:Q63)</f>
        <v>0</v>
      </c>
      <c r="R98" s="29" t="n">
        <f aca="false">SUM(R43:R63)</f>
        <v>10</v>
      </c>
      <c r="S98" s="29" t="n">
        <f aca="false">SUM(S43:S63)</f>
        <v>5</v>
      </c>
      <c r="T98" s="29" t="n">
        <f aca="false">SUM(T43:T63)</f>
        <v>1</v>
      </c>
      <c r="U98" s="28"/>
      <c r="V98" s="29" t="n">
        <f aca="false">SUM(V43:V63)</f>
        <v>5</v>
      </c>
      <c r="W98" s="29" t="n">
        <f aca="false">SUM(W43:W63)</f>
        <v>16</v>
      </c>
      <c r="X98" s="28"/>
      <c r="Y98" s="29"/>
      <c r="Z98" s="29"/>
      <c r="AA98" s="29"/>
      <c r="AB98" s="29"/>
      <c r="AC98" s="29"/>
      <c r="AD98" s="33"/>
      <c r="AE98" s="29" t="n">
        <f aca="false">SUM(AE43:AE63)</f>
        <v>4</v>
      </c>
      <c r="AF98" s="29"/>
      <c r="AG98" s="29" t="n">
        <f aca="false">SUM(AG43:AG63)</f>
        <v>1</v>
      </c>
      <c r="AH98" s="28"/>
      <c r="AI98" s="29" t="n">
        <f aca="false">SUM(AI43:AI63)</f>
        <v>5</v>
      </c>
      <c r="AJ98" s="29" t="n">
        <f aca="false">SUM(AJ43:AJ63)</f>
        <v>3</v>
      </c>
      <c r="AK98" s="28"/>
      <c r="AL98" s="29" t="n">
        <f aca="false">SUM(AL43:AL63)</f>
        <v>1</v>
      </c>
      <c r="AM98" s="29" t="n">
        <f aca="false">SUM(AM43:AM63)</f>
        <v>8</v>
      </c>
      <c r="AN98" s="33"/>
      <c r="AO98" s="36"/>
      <c r="AP98" s="36"/>
      <c r="AQ98" s="36"/>
      <c r="AR98" s="36"/>
      <c r="AS98" s="36"/>
      <c r="AT98" s="33"/>
      <c r="AU98" s="36"/>
      <c r="AV98" s="36"/>
      <c r="AW98" s="36"/>
      <c r="AX98" s="36"/>
      <c r="AY98" s="36"/>
      <c r="AZ98" s="36"/>
      <c r="BA98" s="36"/>
      <c r="BB98" s="36"/>
      <c r="BC98" s="33"/>
    </row>
    <row r="99" customFormat="false" ht="15.75" hidden="false" customHeight="false" outlineLevel="0" collapsed="false">
      <c r="B99" s="30" t="s">
        <v>19</v>
      </c>
      <c r="C99" s="30" t="n">
        <v>12</v>
      </c>
      <c r="D99" s="25"/>
      <c r="F99" s="25"/>
      <c r="G99" s="34"/>
      <c r="H99" s="29" t="n">
        <f aca="false">SUM(H65:H76)</f>
        <v>7</v>
      </c>
      <c r="J99" s="33"/>
      <c r="K99" s="36"/>
      <c r="L99" s="36"/>
      <c r="M99" s="33"/>
      <c r="N99" s="29" t="n">
        <f aca="false">SUM(N65:N76)</f>
        <v>4</v>
      </c>
      <c r="O99" s="29" t="n">
        <f aca="false">SUM(O65:O76)</f>
        <v>0</v>
      </c>
      <c r="P99" s="29" t="n">
        <f aca="false">SUM(P65:P76)</f>
        <v>0</v>
      </c>
      <c r="Q99" s="29" t="n">
        <f aca="false">SUM(Q65:Q76)</f>
        <v>3</v>
      </c>
      <c r="R99" s="29" t="n">
        <f aca="false">SUM(R65:R76)</f>
        <v>5</v>
      </c>
      <c r="S99" s="29" t="n">
        <f aca="false">SUM(S65:S76)</f>
        <v>0</v>
      </c>
      <c r="T99" s="29" t="n">
        <f aca="false">SUM(T65:T76)</f>
        <v>0</v>
      </c>
      <c r="U99" s="28"/>
      <c r="V99" s="29" t="n">
        <f aca="false">SUM(V65:V76)</f>
        <v>7</v>
      </c>
      <c r="W99" s="29" t="n">
        <f aca="false">SUM(W65:W76)</f>
        <v>5</v>
      </c>
      <c r="X99" s="28"/>
      <c r="Y99" s="29"/>
      <c r="Z99" s="29"/>
      <c r="AA99" s="29"/>
      <c r="AB99" s="29"/>
      <c r="AC99" s="29"/>
      <c r="AD99" s="33"/>
      <c r="AE99" s="29" t="n">
        <f aca="false">SUM(AE65:AE76)</f>
        <v>1</v>
      </c>
      <c r="AF99" s="29"/>
      <c r="AG99" s="29" t="n">
        <f aca="false">SUM(AG65:AG76)</f>
        <v>1</v>
      </c>
      <c r="AH99" s="28"/>
      <c r="AI99" s="29" t="n">
        <f aca="false">SUM(AI65:AI76)</f>
        <v>0</v>
      </c>
      <c r="AJ99" s="29" t="n">
        <f aca="false">SUM(AJ65:AJ76)</f>
        <v>0</v>
      </c>
      <c r="AK99" s="28"/>
      <c r="AL99" s="29" t="n">
        <f aca="false">SUM(AL65:AL76)</f>
        <v>1</v>
      </c>
      <c r="AM99" s="29" t="n">
        <f aca="false">SUM(AM65:AM76)</f>
        <v>4</v>
      </c>
      <c r="AN99" s="33"/>
      <c r="AO99" s="36"/>
      <c r="AP99" s="36"/>
      <c r="AQ99" s="36"/>
      <c r="AR99" s="36"/>
      <c r="AS99" s="36"/>
      <c r="AT99" s="33"/>
      <c r="AU99" s="36"/>
      <c r="AV99" s="36"/>
      <c r="AW99" s="36"/>
      <c r="AX99" s="36"/>
      <c r="AY99" s="36"/>
      <c r="AZ99" s="36"/>
      <c r="BA99" s="36"/>
      <c r="BB99" s="36"/>
      <c r="BC99" s="33"/>
    </row>
    <row r="100" customFormat="false" ht="15.75" hidden="false" customHeight="false" outlineLevel="0" collapsed="false">
      <c r="B100" s="30" t="s">
        <v>21</v>
      </c>
      <c r="C100" s="30" t="n">
        <v>11</v>
      </c>
      <c r="D100" s="25"/>
      <c r="F100" s="25"/>
      <c r="G100" s="34"/>
      <c r="H100" s="29" t="n">
        <f aca="false">SUM(H78:H88)</f>
        <v>2</v>
      </c>
      <c r="J100" s="33"/>
      <c r="K100" s="36"/>
      <c r="L100" s="36"/>
      <c r="M100" s="33"/>
      <c r="N100" s="29" t="n">
        <f aca="false">SUM(N78:N88)</f>
        <v>2</v>
      </c>
      <c r="O100" s="29" t="n">
        <f aca="false">SUM(O78:O88)</f>
        <v>0</v>
      </c>
      <c r="P100" s="29" t="n">
        <f aca="false">SUM(P78:P88)</f>
        <v>0</v>
      </c>
      <c r="Q100" s="29" t="n">
        <f aca="false">SUM(Q78:Q88)</f>
        <v>0</v>
      </c>
      <c r="R100" s="29" t="n">
        <f aca="false">SUM(R78:R88)</f>
        <v>6</v>
      </c>
      <c r="S100" s="29" t="n">
        <f aca="false">SUM(S78:S88)</f>
        <v>2</v>
      </c>
      <c r="T100" s="29" t="n">
        <f aca="false">SUM(T78:T88)</f>
        <v>1</v>
      </c>
      <c r="U100" s="28"/>
      <c r="V100" s="29" t="n">
        <f aca="false">SUM(V78:V88)</f>
        <v>2</v>
      </c>
      <c r="W100" s="29" t="n">
        <f aca="false">SUM(W78:W88)</f>
        <v>9</v>
      </c>
      <c r="X100" s="28"/>
      <c r="Y100" s="29"/>
      <c r="Z100" s="29"/>
      <c r="AA100" s="29"/>
      <c r="AB100" s="29"/>
      <c r="AC100" s="29"/>
      <c r="AD100" s="33"/>
      <c r="AE100" s="29" t="n">
        <f aca="false">SUM(AE78:AE88)</f>
        <v>2</v>
      </c>
      <c r="AF100" s="29"/>
      <c r="AG100" s="29" t="n">
        <f aca="false">SUM(AG78:AG88)</f>
        <v>0</v>
      </c>
      <c r="AH100" s="28"/>
      <c r="AI100" s="29" t="n">
        <f aca="false">SUM(AI78:AI88)</f>
        <v>2</v>
      </c>
      <c r="AJ100" s="29" t="n">
        <f aca="false">SUM(AJ78:AJ88)</f>
        <v>0</v>
      </c>
      <c r="AK100" s="28"/>
      <c r="AL100" s="29" t="n">
        <f aca="false">SUM(AL78:AL88)</f>
        <v>0</v>
      </c>
      <c r="AM100" s="29" t="n">
        <f aca="false">SUM(AM78:AM88)</f>
        <v>6</v>
      </c>
      <c r="AN100" s="33"/>
      <c r="AO100" s="36"/>
      <c r="AP100" s="36"/>
      <c r="AQ100" s="36"/>
      <c r="AR100" s="36"/>
      <c r="AS100" s="36"/>
      <c r="AT100" s="33"/>
      <c r="AU100" s="36"/>
      <c r="AV100" s="36"/>
      <c r="AW100" s="36"/>
      <c r="AX100" s="36"/>
      <c r="AY100" s="36"/>
      <c r="AZ100" s="36"/>
      <c r="BA100" s="36"/>
      <c r="BB100" s="36"/>
      <c r="BC100" s="33"/>
    </row>
    <row r="101" customFormat="false" ht="15.75" hidden="false" customHeight="false" outlineLevel="0" collapsed="false">
      <c r="B101" s="30" t="s">
        <v>23</v>
      </c>
      <c r="C101" s="30" t="n">
        <v>3</v>
      </c>
      <c r="D101" s="25"/>
      <c r="F101" s="25"/>
      <c r="G101" s="34"/>
      <c r="H101" s="29" t="n">
        <f aca="false">SUM(H90:H92)</f>
        <v>3</v>
      </c>
      <c r="J101" s="33"/>
      <c r="K101" s="36"/>
      <c r="L101" s="36"/>
      <c r="M101" s="33"/>
      <c r="N101" s="29" t="n">
        <f aca="false">SUM(N90:N92)</f>
        <v>2</v>
      </c>
      <c r="O101" s="29" t="n">
        <f aca="false">SUM(O90:O92)</f>
        <v>0</v>
      </c>
      <c r="P101" s="29" t="n">
        <f aca="false">SUM(P90:P92)</f>
        <v>0</v>
      </c>
      <c r="Q101" s="29" t="n">
        <f aca="false">SUM(Q90:Q92)</f>
        <v>0</v>
      </c>
      <c r="R101" s="29" t="n">
        <f aca="false">SUM(R90:R92)</f>
        <v>0</v>
      </c>
      <c r="S101" s="29" t="n">
        <f aca="false">SUM(S90:S92)</f>
        <v>1</v>
      </c>
      <c r="T101" s="29" t="n">
        <f aca="false">SUM(T90:T92)</f>
        <v>0</v>
      </c>
      <c r="U101" s="28"/>
      <c r="V101" s="29" t="n">
        <f aca="false">SUM(V90:V92)</f>
        <v>2</v>
      </c>
      <c r="W101" s="29" t="n">
        <f aca="false">SUM(W90:W92)</f>
        <v>1</v>
      </c>
      <c r="X101" s="28"/>
      <c r="Y101" s="29"/>
      <c r="Z101" s="29"/>
      <c r="AA101" s="29"/>
      <c r="AB101" s="29"/>
      <c r="AC101" s="29"/>
      <c r="AD101" s="33"/>
      <c r="AE101" s="29" t="n">
        <f aca="false">SUM(AE90:AE92)</f>
        <v>0</v>
      </c>
      <c r="AF101" s="29"/>
      <c r="AG101" s="29" t="n">
        <f aca="false">SUM(AG90:AG92)</f>
        <v>0</v>
      </c>
      <c r="AH101" s="28"/>
      <c r="AI101" s="29" t="n">
        <f aca="false">SUM(AI90:AI92)</f>
        <v>1</v>
      </c>
      <c r="AJ101" s="29" t="n">
        <f aca="false">SUM(AJ90:AJ92)</f>
        <v>0</v>
      </c>
      <c r="AK101" s="28"/>
      <c r="AL101" s="29" t="n">
        <f aca="false">SUM(AL90:AL92)</f>
        <v>0</v>
      </c>
      <c r="AM101" s="29" t="n">
        <f aca="false">SUM(AM90:AM92)</f>
        <v>0</v>
      </c>
      <c r="AN101" s="33"/>
      <c r="AO101" s="36"/>
      <c r="AP101" s="36"/>
      <c r="AQ101" s="36"/>
      <c r="AR101" s="36"/>
      <c r="AS101" s="36"/>
      <c r="AT101" s="33"/>
      <c r="AU101" s="36"/>
      <c r="AV101" s="36"/>
      <c r="AW101" s="36"/>
      <c r="AX101" s="36"/>
      <c r="AY101" s="36"/>
      <c r="AZ101" s="36"/>
      <c r="BA101" s="36"/>
      <c r="BB101" s="36"/>
      <c r="BC101" s="33"/>
    </row>
    <row r="102" customFormat="false" ht="15.75" hidden="false" customHeight="false" outlineLevel="0" collapsed="false">
      <c r="B102" s="35" t="s">
        <v>153</v>
      </c>
      <c r="C102" s="0" t="n">
        <f aca="false">SUM(C96:C101)</f>
        <v>85</v>
      </c>
      <c r="D102" s="25"/>
      <c r="F102" s="25"/>
      <c r="G102" s="34"/>
      <c r="H102" s="29" t="n">
        <f aca="false">SUM(H96:H101)</f>
        <v>38</v>
      </c>
      <c r="J102" s="33"/>
      <c r="K102" s="36"/>
      <c r="L102" s="36"/>
      <c r="M102" s="33"/>
      <c r="N102" s="29" t="n">
        <f aca="false">SUM(N96:N101)</f>
        <v>28</v>
      </c>
      <c r="O102" s="29" t="n">
        <f aca="false">SUM(O96:O101)</f>
        <v>3</v>
      </c>
      <c r="P102" s="29" t="n">
        <f aca="false">SUM(P96:P101)</f>
        <v>1</v>
      </c>
      <c r="Q102" s="29" t="n">
        <f aca="false">SUM(Q96:Q101)</f>
        <v>5</v>
      </c>
      <c r="R102" s="29" t="n">
        <f aca="false">SUM(R96:R101)</f>
        <v>29</v>
      </c>
      <c r="S102" s="29" t="n">
        <f aca="false">SUM(S96:S101)</f>
        <v>16</v>
      </c>
      <c r="T102" s="29" t="n">
        <f aca="false">SUM(T96:T101)</f>
        <v>4</v>
      </c>
      <c r="U102" s="28"/>
      <c r="V102" s="29" t="n">
        <f aca="false">SUM(V96:V101)</f>
        <v>37</v>
      </c>
      <c r="W102" s="29" t="n">
        <f aca="false">SUM(W96:W101)</f>
        <v>49</v>
      </c>
      <c r="X102" s="28"/>
      <c r="Y102" s="29"/>
      <c r="Z102" s="29"/>
      <c r="AA102" s="29" t="n">
        <f aca="false">SUM(AA96:AA101)</f>
        <v>0</v>
      </c>
      <c r="AB102" s="29"/>
      <c r="AC102" s="29"/>
      <c r="AD102" s="33"/>
      <c r="AE102" s="29" t="n">
        <f aca="false">SUM(AE96:AE101)</f>
        <v>14</v>
      </c>
      <c r="AF102" s="29"/>
      <c r="AG102" s="29" t="n">
        <f aca="false">SUM(AG96:AG101)</f>
        <v>6</v>
      </c>
      <c r="AH102" s="28"/>
      <c r="AI102" s="29" t="n">
        <f aca="false">SUM(AI96:AI101)</f>
        <v>13</v>
      </c>
      <c r="AJ102" s="29" t="n">
        <f aca="false">SUM(AJ96:AJ101)</f>
        <v>7</v>
      </c>
      <c r="AK102" s="28"/>
      <c r="AL102" s="29" t="n">
        <f aca="false">SUM(AL96:AL101)</f>
        <v>2</v>
      </c>
      <c r="AM102" s="29" t="n">
        <f aca="false">SUM(AM96:AM101)</f>
        <v>26</v>
      </c>
      <c r="AN102" s="33"/>
      <c r="AO102" s="36"/>
      <c r="AP102" s="36"/>
      <c r="AQ102" s="36"/>
      <c r="AR102" s="36"/>
      <c r="AS102" s="36"/>
      <c r="AT102" s="33"/>
      <c r="AU102" s="36"/>
      <c r="AV102" s="36"/>
      <c r="AW102" s="36"/>
      <c r="AX102" s="36"/>
      <c r="AY102" s="36"/>
      <c r="AZ102" s="36"/>
      <c r="BA102" s="36"/>
      <c r="BB102" s="36"/>
      <c r="BC102" s="33"/>
    </row>
  </sheetData>
  <hyperlinks>
    <hyperlink ref="C25" r:id="rId1" display="kubernentes#45192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S10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2" activePane="bottomRight" state="frozen"/>
      <selection pane="topLeft" activeCell="A1" activeCellId="0" sqref="A1"/>
      <selection pane="topRight" activeCell="C1" activeCellId="0" sqref="C1"/>
      <selection pane="bottomLeft" activeCell="A62" activeCellId="0" sqref="A62"/>
      <selection pane="bottomRight" activeCell="B86" activeCellId="0" sqref="B86"/>
    </sheetView>
  </sheetViews>
  <sheetFormatPr defaultRowHeight="15.75"/>
  <cols>
    <col collapsed="false" hidden="false" max="1" min="1" style="0" width="14.1734693877551"/>
    <col collapsed="false" hidden="false" max="2" min="2" style="0" width="44.4591836734694"/>
    <col collapsed="false" hidden="false" max="3" min="3" style="0" width="17.6836734693878"/>
    <col collapsed="false" hidden="false" max="4" min="4" style="0" width="14.4438775510204"/>
    <col collapsed="false" hidden="false" max="5" min="5" style="0" width="14.8469387755102"/>
    <col collapsed="false" hidden="false" max="6" min="6" style="0" width="2.29591836734694"/>
    <col collapsed="false" hidden="false" max="8" min="7" style="0" width="14.1734693877551"/>
    <col collapsed="false" hidden="false" max="9" min="9" style="0" width="3.37244897959184"/>
    <col collapsed="false" hidden="false" max="15" min="10" style="0" width="14.1734693877551"/>
    <col collapsed="false" hidden="false" max="16" min="16" style="0" width="3.64285714285714"/>
    <col collapsed="false" hidden="false" max="18" min="17" style="0" width="14.1734693877551"/>
    <col collapsed="false" hidden="false" max="19" min="19" style="0" width="3.37244897959184"/>
    <col collapsed="false" hidden="false" max="20" min="20" style="0" width="14.1734693877551"/>
    <col collapsed="false" hidden="false" max="21" min="21" style="0" width="3.37244897959184"/>
    <col collapsed="false" hidden="false" max="26" min="22" style="0" width="14.1734693877551"/>
    <col collapsed="false" hidden="false" max="27" min="27" style="0" width="3.10714285714286"/>
    <col collapsed="false" hidden="true" max="43" min="28" style="0" width="0"/>
    <col collapsed="false" hidden="false" max="53" min="44" style="0" width="14.1734693877551"/>
    <col collapsed="false" hidden="false" max="54" min="54" style="0" width="3.51020408163265"/>
    <col collapsed="false" hidden="false" max="1025" min="55" style="0" width="14.1734693877551"/>
  </cols>
  <sheetData>
    <row r="1" customFormat="false" ht="15.75" hidden="false" customHeight="false" outlineLevel="0" collapsed="false">
      <c r="A1" s="25"/>
      <c r="B1" s="45" t="s">
        <v>32</v>
      </c>
      <c r="C1" s="46" t="s">
        <v>33</v>
      </c>
      <c r="D1" s="25" t="s">
        <v>34</v>
      </c>
      <c r="E1" s="25" t="s">
        <v>35</v>
      </c>
      <c r="F1" s="27"/>
      <c r="G1" s="25" t="s">
        <v>39</v>
      </c>
      <c r="H1" s="25" t="s">
        <v>154</v>
      </c>
      <c r="I1" s="27"/>
      <c r="J1" s="29" t="s">
        <v>155</v>
      </c>
      <c r="K1" s="25" t="s">
        <v>156</v>
      </c>
      <c r="L1" s="29" t="s">
        <v>157</v>
      </c>
      <c r="M1" s="25" t="s">
        <v>158</v>
      </c>
      <c r="N1" s="29" t="s">
        <v>159</v>
      </c>
      <c r="O1" s="29" t="s">
        <v>160</v>
      </c>
      <c r="P1" s="28"/>
      <c r="Q1" s="29" t="s">
        <v>48</v>
      </c>
      <c r="R1" s="29" t="s">
        <v>28</v>
      </c>
      <c r="S1" s="27"/>
      <c r="T1" s="29" t="s">
        <v>161</v>
      </c>
      <c r="U1" s="27"/>
      <c r="V1" s="29" t="s">
        <v>162</v>
      </c>
      <c r="W1" s="29" t="s">
        <v>163</v>
      </c>
      <c r="X1" s="29" t="s">
        <v>164</v>
      </c>
      <c r="Y1" s="29" t="s">
        <v>165</v>
      </c>
      <c r="Z1" s="29" t="s">
        <v>166</v>
      </c>
      <c r="AA1" s="28"/>
      <c r="AB1" s="29" t="s">
        <v>167</v>
      </c>
      <c r="AC1" s="25" t="s">
        <v>168</v>
      </c>
      <c r="AD1" s="25" t="s">
        <v>169</v>
      </c>
      <c r="AE1" s="29" t="s">
        <v>170</v>
      </c>
      <c r="AF1" s="29" t="s">
        <v>171</v>
      </c>
      <c r="AG1" s="25" t="s">
        <v>172</v>
      </c>
      <c r="AH1" s="29" t="s">
        <v>173</v>
      </c>
      <c r="AI1" s="25" t="s">
        <v>174</v>
      </c>
      <c r="AJ1" s="27"/>
      <c r="AK1" s="25" t="s">
        <v>175</v>
      </c>
      <c r="AL1" s="25" t="s">
        <v>62</v>
      </c>
      <c r="AM1" s="25" t="s">
        <v>176</v>
      </c>
      <c r="AN1" s="25" t="s">
        <v>177</v>
      </c>
      <c r="AO1" s="25" t="s">
        <v>63</v>
      </c>
      <c r="AP1" s="25" t="s">
        <v>64</v>
      </c>
      <c r="AQ1" s="27"/>
      <c r="AR1" s="25" t="s">
        <v>65</v>
      </c>
      <c r="AS1" s="25" t="s">
        <v>66</v>
      </c>
      <c r="AT1" s="25" t="s">
        <v>67</v>
      </c>
      <c r="AU1" s="25" t="s">
        <v>68</v>
      </c>
      <c r="AV1" s="25" t="s">
        <v>178</v>
      </c>
      <c r="AW1" s="25" t="s">
        <v>70</v>
      </c>
      <c r="AX1" s="25" t="s">
        <v>71</v>
      </c>
      <c r="AY1" s="25" t="s">
        <v>72</v>
      </c>
      <c r="AZ1" s="25" t="s">
        <v>179</v>
      </c>
      <c r="BA1" s="25" t="s">
        <v>180</v>
      </c>
      <c r="BB1" s="27"/>
      <c r="BC1" s="30" t="s">
        <v>181</v>
      </c>
    </row>
    <row r="2" customFormat="false" ht="15.75" hidden="false" customHeight="false" outlineLevel="0" collapsed="false">
      <c r="A2" s="31"/>
      <c r="B2" s="47"/>
      <c r="C2" s="48"/>
      <c r="D2" s="27"/>
      <c r="E2" s="31"/>
      <c r="F2" s="31"/>
      <c r="G2" s="31"/>
      <c r="H2" s="31"/>
      <c r="I2" s="31"/>
      <c r="J2" s="33"/>
      <c r="K2" s="31"/>
      <c r="L2" s="33"/>
      <c r="M2" s="31"/>
      <c r="N2" s="33"/>
      <c r="O2" s="33"/>
      <c r="P2" s="33"/>
      <c r="Q2" s="33"/>
      <c r="R2" s="33"/>
      <c r="S2" s="31"/>
      <c r="T2" s="33"/>
      <c r="U2" s="31"/>
      <c r="V2" s="28"/>
      <c r="W2" s="28"/>
      <c r="X2" s="28"/>
      <c r="Y2" s="28"/>
      <c r="Z2" s="28"/>
      <c r="AA2" s="33"/>
      <c r="AB2" s="33"/>
      <c r="AC2" s="31"/>
      <c r="AD2" s="31"/>
      <c r="AE2" s="33"/>
      <c r="AF2" s="33"/>
      <c r="AG2" s="31"/>
      <c r="AH2" s="33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</row>
    <row r="3" customFormat="false" ht="15.75" hidden="false" customHeight="false" outlineLevel="0" collapsed="false">
      <c r="A3" s="30" t="n">
        <v>1</v>
      </c>
      <c r="B3" s="49" t="s">
        <v>182</v>
      </c>
      <c r="C3" s="50" t="s">
        <v>183</v>
      </c>
      <c r="D3" s="25" t="n">
        <v>0</v>
      </c>
      <c r="E3" s="30" t="s">
        <v>74</v>
      </c>
      <c r="F3" s="31"/>
      <c r="G3" s="30"/>
      <c r="H3" s="30" t="n">
        <v>1</v>
      </c>
      <c r="I3" s="31"/>
      <c r="J3" s="36"/>
      <c r="K3" s="30"/>
      <c r="L3" s="36" t="n">
        <v>1</v>
      </c>
      <c r="M3" s="30"/>
      <c r="N3" s="36"/>
      <c r="O3" s="36"/>
      <c r="P3" s="33"/>
      <c r="Q3" s="36" t="n">
        <f aca="false">SUM(J3:M3)</f>
        <v>1</v>
      </c>
      <c r="R3" s="36" t="n">
        <f aca="false">SUM(N3:O3)</f>
        <v>0</v>
      </c>
      <c r="S3" s="31"/>
      <c r="T3" s="36"/>
      <c r="U3" s="31"/>
      <c r="V3" s="29"/>
      <c r="W3" s="29" t="n">
        <v>1</v>
      </c>
      <c r="X3" s="29"/>
      <c r="Y3" s="29"/>
      <c r="Z3" s="29"/>
      <c r="AA3" s="33"/>
      <c r="AB3" s="36"/>
      <c r="AC3" s="30" t="n">
        <v>1</v>
      </c>
      <c r="AD3" s="30"/>
      <c r="AE3" s="36"/>
      <c r="AF3" s="36"/>
      <c r="AG3" s="30"/>
      <c r="AH3" s="36"/>
      <c r="AI3" s="30"/>
      <c r="AJ3" s="31"/>
      <c r="AK3" s="30"/>
      <c r="AL3" s="30"/>
      <c r="AM3" s="30"/>
      <c r="AN3" s="30"/>
      <c r="AO3" s="30"/>
      <c r="AP3" s="30"/>
      <c r="AQ3" s="31"/>
      <c r="AR3" s="30" t="n">
        <v>1</v>
      </c>
      <c r="AS3" s="30"/>
      <c r="AT3" s="30"/>
      <c r="AU3" s="30"/>
      <c r="AV3" s="30"/>
      <c r="AW3" s="30"/>
      <c r="AX3" s="30"/>
      <c r="AY3" s="30"/>
      <c r="AZ3" s="30"/>
      <c r="BA3" s="30" t="n">
        <f aca="false">IF(SUM(AR3:AY3)&gt;1, 1, 0)</f>
        <v>0</v>
      </c>
      <c r="BB3" s="31"/>
      <c r="BC3" s="30" t="n">
        <v>3</v>
      </c>
    </row>
    <row r="4" customFormat="false" ht="15.75" hidden="false" customHeight="false" outlineLevel="0" collapsed="false">
      <c r="A4" s="30" t="n">
        <v>2</v>
      </c>
      <c r="B4" s="49" t="s">
        <v>184</v>
      </c>
      <c r="C4" s="50" t="s">
        <v>183</v>
      </c>
      <c r="D4" s="25" t="n">
        <v>0</v>
      </c>
      <c r="E4" s="30" t="s">
        <v>74</v>
      </c>
      <c r="F4" s="31"/>
      <c r="G4" s="30"/>
      <c r="H4" s="30" t="n">
        <v>1</v>
      </c>
      <c r="I4" s="31"/>
      <c r="J4" s="36"/>
      <c r="K4" s="30"/>
      <c r="L4" s="36"/>
      <c r="M4" s="30"/>
      <c r="N4" s="36" t="n">
        <v>1</v>
      </c>
      <c r="O4" s="36"/>
      <c r="P4" s="33"/>
      <c r="Q4" s="36" t="n">
        <f aca="false">SUM(J4:M4)</f>
        <v>0</v>
      </c>
      <c r="R4" s="36" t="n">
        <f aca="false">SUM(N4:O4)</f>
        <v>1</v>
      </c>
      <c r="S4" s="31"/>
      <c r="T4" s="36"/>
      <c r="U4" s="31"/>
      <c r="V4" s="29"/>
      <c r="W4" s="29"/>
      <c r="X4" s="29" t="n">
        <v>1</v>
      </c>
      <c r="Y4" s="29"/>
      <c r="Z4" s="29"/>
      <c r="AA4" s="33"/>
      <c r="AB4" s="36"/>
      <c r="AC4" s="30" t="n">
        <v>1</v>
      </c>
      <c r="AD4" s="30"/>
      <c r="AE4" s="36"/>
      <c r="AF4" s="36"/>
      <c r="AG4" s="30"/>
      <c r="AH4" s="36"/>
      <c r="AI4" s="30"/>
      <c r="AJ4" s="31"/>
      <c r="AK4" s="30"/>
      <c r="AL4" s="30" t="n">
        <v>1</v>
      </c>
      <c r="AM4" s="30"/>
      <c r="AN4" s="30"/>
      <c r="AO4" s="30"/>
      <c r="AP4" s="30"/>
      <c r="AQ4" s="31"/>
      <c r="AR4" s="30"/>
      <c r="AS4" s="30" t="n">
        <v>1</v>
      </c>
      <c r="AT4" s="30"/>
      <c r="AU4" s="30"/>
      <c r="AV4" s="30"/>
      <c r="AW4" s="30"/>
      <c r="AX4" s="30"/>
      <c r="AY4" s="30"/>
      <c r="BA4" s="30" t="n">
        <f aca="false">IF(SUM(AR4:AY4)&gt;1, 1, 0)</f>
        <v>0</v>
      </c>
      <c r="BB4" s="31"/>
      <c r="BC4" s="30" t="n">
        <v>11</v>
      </c>
    </row>
    <row r="5" customFormat="false" ht="15.75" hidden="false" customHeight="false" outlineLevel="0" collapsed="false">
      <c r="A5" s="30" t="n">
        <v>3</v>
      </c>
      <c r="B5" s="49" t="s">
        <v>185</v>
      </c>
      <c r="C5" s="50" t="s">
        <v>186</v>
      </c>
      <c r="D5" s="25" t="n">
        <v>1</v>
      </c>
      <c r="E5" s="30" t="s">
        <v>74</v>
      </c>
      <c r="F5" s="31"/>
      <c r="G5" s="30"/>
      <c r="H5" s="30" t="n">
        <v>1</v>
      </c>
      <c r="I5" s="31"/>
      <c r="J5" s="36"/>
      <c r="K5" s="30"/>
      <c r="L5" s="36"/>
      <c r="M5" s="30"/>
      <c r="N5" s="36" t="n">
        <v>1</v>
      </c>
      <c r="O5" s="36"/>
      <c r="P5" s="33"/>
      <c r="Q5" s="36" t="n">
        <f aca="false">SUM(J5:M5)</f>
        <v>0</v>
      </c>
      <c r="R5" s="36" t="n">
        <f aca="false">SUM(N5:O5)</f>
        <v>1</v>
      </c>
      <c r="S5" s="31"/>
      <c r="T5" s="36"/>
      <c r="U5" s="31"/>
      <c r="V5" s="29"/>
      <c r="W5" s="29" t="n">
        <v>1</v>
      </c>
      <c r="X5" s="29"/>
      <c r="Y5" s="29"/>
      <c r="Z5" s="29"/>
      <c r="AA5" s="33"/>
      <c r="AB5" s="36"/>
      <c r="AC5" s="30"/>
      <c r="AD5" s="30"/>
      <c r="AE5" s="36"/>
      <c r="AF5" s="36"/>
      <c r="AG5" s="30" t="n">
        <v>1</v>
      </c>
      <c r="AH5" s="36"/>
      <c r="AI5" s="30"/>
      <c r="AJ5" s="31"/>
      <c r="AK5" s="30" t="n">
        <v>1</v>
      </c>
      <c r="AL5" s="30" t="n">
        <v>1</v>
      </c>
      <c r="AM5" s="30"/>
      <c r="AN5" s="30"/>
      <c r="AO5" s="30"/>
      <c r="AP5" s="30"/>
      <c r="AQ5" s="31"/>
      <c r="AR5" s="30"/>
      <c r="AS5" s="39" t="n">
        <v>1</v>
      </c>
      <c r="AT5" s="30"/>
      <c r="AU5" s="30"/>
      <c r="AV5" s="30"/>
      <c r="AW5" s="30" t="n">
        <v>1</v>
      </c>
      <c r="AX5" s="30"/>
      <c r="AY5" s="30"/>
      <c r="AZ5" s="30"/>
      <c r="BA5" s="30" t="n">
        <f aca="false">IF(SUM(AR5:AY5)&gt;1, 1, 0)</f>
        <v>1</v>
      </c>
      <c r="BB5" s="31"/>
      <c r="BC5" s="30" t="n">
        <v>5</v>
      </c>
    </row>
    <row r="6" customFormat="false" ht="15.75" hidden="false" customHeight="false" outlineLevel="0" collapsed="false">
      <c r="A6" s="30" t="n">
        <v>4</v>
      </c>
      <c r="B6" s="49" t="s">
        <v>187</v>
      </c>
      <c r="C6" s="50" t="s">
        <v>188</v>
      </c>
      <c r="D6" s="25" t="n">
        <v>0</v>
      </c>
      <c r="E6" s="30" t="s">
        <v>74</v>
      </c>
      <c r="F6" s="31"/>
      <c r="G6" s="30"/>
      <c r="H6" s="30" t="n">
        <v>1</v>
      </c>
      <c r="I6" s="31"/>
      <c r="J6" s="36"/>
      <c r="K6" s="30"/>
      <c r="L6" s="36"/>
      <c r="M6" s="30" t="n">
        <v>1</v>
      </c>
      <c r="N6" s="36"/>
      <c r="O6" s="36"/>
      <c r="P6" s="33"/>
      <c r="Q6" s="36" t="n">
        <f aca="false">SUM(J6:M6)</f>
        <v>1</v>
      </c>
      <c r="R6" s="36" t="n">
        <f aca="false">SUM(N6:O6)</f>
        <v>0</v>
      </c>
      <c r="S6" s="31"/>
      <c r="T6" s="36"/>
      <c r="U6" s="31"/>
      <c r="V6" s="29"/>
      <c r="W6" s="29"/>
      <c r="X6" s="29"/>
      <c r="Y6" s="29"/>
      <c r="Z6" s="29" t="n">
        <v>1</v>
      </c>
      <c r="AA6" s="33"/>
      <c r="AB6" s="36"/>
      <c r="AC6" s="30" t="n">
        <v>1</v>
      </c>
      <c r="AD6" s="30"/>
      <c r="AE6" s="36"/>
      <c r="AF6" s="36"/>
      <c r="AG6" s="30"/>
      <c r="AH6" s="36"/>
      <c r="AI6" s="30"/>
      <c r="AJ6" s="31"/>
      <c r="AK6" s="30"/>
      <c r="AL6" s="30"/>
      <c r="AM6" s="30"/>
      <c r="AN6" s="30"/>
      <c r="AO6" s="30"/>
      <c r="AP6" s="30"/>
      <c r="AQ6" s="31"/>
      <c r="AR6" s="30"/>
      <c r="AS6" s="30"/>
      <c r="AT6" s="30"/>
      <c r="AU6" s="30"/>
      <c r="AV6" s="30"/>
      <c r="AW6" s="30"/>
      <c r="AX6" s="30"/>
      <c r="AY6" s="30"/>
      <c r="AZ6" s="30" t="n">
        <v>1</v>
      </c>
      <c r="BA6" s="30" t="n">
        <f aca="false">IF(SUM(AR6:AY6)&gt;1, 1, 0)</f>
        <v>0</v>
      </c>
      <c r="BB6" s="31"/>
      <c r="BC6" s="30" t="n">
        <v>1</v>
      </c>
    </row>
    <row r="7" customFormat="false" ht="15.75" hidden="false" customHeight="false" outlineLevel="0" collapsed="false">
      <c r="A7" s="30" t="n">
        <v>5</v>
      </c>
      <c r="B7" s="49" t="s">
        <v>189</v>
      </c>
      <c r="C7" s="50" t="s">
        <v>190</v>
      </c>
      <c r="D7" s="25" t="n">
        <v>1</v>
      </c>
      <c r="E7" s="30" t="s">
        <v>74</v>
      </c>
      <c r="F7" s="31"/>
      <c r="G7" s="30" t="n">
        <v>1</v>
      </c>
      <c r="H7" s="30"/>
      <c r="I7" s="31"/>
      <c r="J7" s="36" t="n">
        <v>1</v>
      </c>
      <c r="K7" s="30"/>
      <c r="L7" s="36"/>
      <c r="M7" s="30"/>
      <c r="N7" s="36"/>
      <c r="O7" s="36"/>
      <c r="P7" s="33"/>
      <c r="Q7" s="36" t="n">
        <f aca="false">SUM(J7:M7)</f>
        <v>1</v>
      </c>
      <c r="R7" s="36" t="n">
        <f aca="false">SUM(N7:O7)</f>
        <v>0</v>
      </c>
      <c r="S7" s="31"/>
      <c r="T7" s="36" t="n">
        <v>1</v>
      </c>
      <c r="U7" s="31"/>
      <c r="V7" s="29"/>
      <c r="W7" s="29"/>
      <c r="X7" s="29"/>
      <c r="Y7" s="29" t="n">
        <v>1</v>
      </c>
      <c r="Z7" s="29"/>
      <c r="AA7" s="33"/>
      <c r="AB7" s="36"/>
      <c r="AC7" s="30"/>
      <c r="AD7" s="30"/>
      <c r="AE7" s="36"/>
      <c r="AF7" s="36" t="n">
        <v>1</v>
      </c>
      <c r="AG7" s="30"/>
      <c r="AH7" s="36"/>
      <c r="AI7" s="30"/>
      <c r="AJ7" s="31"/>
      <c r="AK7" s="30"/>
      <c r="AL7" s="30"/>
      <c r="AM7" s="30"/>
      <c r="AN7" s="30"/>
      <c r="AO7" s="30"/>
      <c r="AP7" s="30"/>
      <c r="AQ7" s="31"/>
      <c r="AR7" s="30"/>
      <c r="AS7" s="30"/>
      <c r="AT7" s="30"/>
      <c r="AU7" s="30"/>
      <c r="AV7" s="30"/>
      <c r="AW7" s="30"/>
      <c r="AX7" s="30"/>
      <c r="AY7" s="30"/>
      <c r="AZ7" s="30" t="n">
        <v>1</v>
      </c>
      <c r="BA7" s="30" t="n">
        <f aca="false">IF(SUM(AR7:AY7)&gt;1, 1, 0)</f>
        <v>0</v>
      </c>
      <c r="BB7" s="31"/>
      <c r="BC7" s="30" t="n">
        <v>9</v>
      </c>
    </row>
    <row r="8" customFormat="false" ht="15.75" hidden="false" customHeight="false" outlineLevel="0" collapsed="false">
      <c r="A8" s="30" t="n">
        <v>6</v>
      </c>
      <c r="B8" s="49" t="s">
        <v>191</v>
      </c>
      <c r="C8" s="50" t="s">
        <v>192</v>
      </c>
      <c r="D8" s="51" t="n">
        <v>0</v>
      </c>
      <c r="E8" s="30" t="s">
        <v>74</v>
      </c>
      <c r="F8" s="31"/>
      <c r="G8" s="30"/>
      <c r="H8" s="30" t="n">
        <v>1</v>
      </c>
      <c r="I8" s="31"/>
      <c r="J8" s="36"/>
      <c r="K8" s="30"/>
      <c r="L8" s="36"/>
      <c r="M8" s="30"/>
      <c r="N8" s="36"/>
      <c r="O8" s="36" t="n">
        <v>1</v>
      </c>
      <c r="P8" s="33"/>
      <c r="Q8" s="36" t="n">
        <f aca="false">SUM(J8:M8)</f>
        <v>0</v>
      </c>
      <c r="R8" s="36" t="n">
        <f aca="false">SUM(N8:O8)</f>
        <v>1</v>
      </c>
      <c r="S8" s="31"/>
      <c r="T8" s="36"/>
      <c r="U8" s="31"/>
      <c r="V8" s="29"/>
      <c r="W8" s="29"/>
      <c r="X8" s="29"/>
      <c r="Y8" s="29"/>
      <c r="Z8" s="29" t="n">
        <v>1</v>
      </c>
      <c r="AA8" s="33"/>
      <c r="AB8" s="36"/>
      <c r="AC8" s="30"/>
      <c r="AD8" s="30"/>
      <c r="AE8" s="36"/>
      <c r="AF8" s="36"/>
      <c r="AG8" s="30"/>
      <c r="AH8" s="36"/>
      <c r="AI8" s="30" t="n">
        <v>1</v>
      </c>
      <c r="AJ8" s="31"/>
      <c r="AK8" s="30" t="n">
        <v>1</v>
      </c>
      <c r="AL8" s="30" t="n">
        <v>1</v>
      </c>
      <c r="AM8" s="30"/>
      <c r="AN8" s="30"/>
      <c r="AO8" s="30"/>
      <c r="AP8" s="30"/>
      <c r="AQ8" s="31"/>
      <c r="AR8" s="30"/>
      <c r="AS8" s="30" t="n">
        <v>1</v>
      </c>
      <c r="AT8" s="30"/>
      <c r="AU8" s="30"/>
      <c r="AV8" s="30"/>
      <c r="AW8" s="30"/>
      <c r="AX8" s="30"/>
      <c r="AY8" s="30"/>
      <c r="BA8" s="30" t="n">
        <f aca="false">IF(SUM(AR8:AY8)&gt;1, 1, 0)</f>
        <v>0</v>
      </c>
      <c r="BB8" s="31"/>
      <c r="BC8" s="30" t="n">
        <v>5</v>
      </c>
    </row>
    <row r="9" customFormat="false" ht="15.75" hidden="false" customHeight="false" outlineLevel="0" collapsed="false">
      <c r="A9" s="30" t="n">
        <v>7</v>
      </c>
      <c r="B9" s="49" t="s">
        <v>193</v>
      </c>
      <c r="C9" s="50" t="s">
        <v>194</v>
      </c>
      <c r="D9" s="25" t="n">
        <v>1</v>
      </c>
      <c r="E9" s="30" t="s">
        <v>74</v>
      </c>
      <c r="F9" s="31"/>
      <c r="G9" s="30"/>
      <c r="H9" s="30" t="n">
        <v>1</v>
      </c>
      <c r="I9" s="31"/>
      <c r="J9" s="36"/>
      <c r="K9" s="30"/>
      <c r="L9" s="36" t="n">
        <v>1</v>
      </c>
      <c r="M9" s="30"/>
      <c r="N9" s="36"/>
      <c r="O9" s="36"/>
      <c r="P9" s="33"/>
      <c r="Q9" s="36" t="n">
        <f aca="false">SUM(J9:M9)</f>
        <v>1</v>
      </c>
      <c r="R9" s="36" t="n">
        <f aca="false">SUM(N9:O9)</f>
        <v>0</v>
      </c>
      <c r="S9" s="31"/>
      <c r="T9" s="36"/>
      <c r="U9" s="31"/>
      <c r="V9" s="29"/>
      <c r="W9" s="29"/>
      <c r="X9" s="29"/>
      <c r="Y9" s="29" t="n">
        <v>1</v>
      </c>
      <c r="Z9" s="29"/>
      <c r="AA9" s="33"/>
      <c r="AB9" s="36"/>
      <c r="AC9" s="30"/>
      <c r="AD9" s="30"/>
      <c r="AE9" s="36"/>
      <c r="AF9" s="36" t="n">
        <v>1</v>
      </c>
      <c r="AG9" s="30"/>
      <c r="AH9" s="36"/>
      <c r="AI9" s="30"/>
      <c r="AJ9" s="31"/>
      <c r="AK9" s="30"/>
      <c r="AL9" s="30"/>
      <c r="AM9" s="30"/>
      <c r="AN9" s="30"/>
      <c r="AO9" s="30"/>
      <c r="AP9" s="30"/>
      <c r="AQ9" s="31"/>
      <c r="AR9" s="30"/>
      <c r="AS9" s="30"/>
      <c r="AT9" s="30"/>
      <c r="AU9" s="30"/>
      <c r="AV9" s="30"/>
      <c r="AW9" s="30"/>
      <c r="AX9" s="30"/>
      <c r="AY9" s="30"/>
      <c r="AZ9" s="30" t="n">
        <v>1</v>
      </c>
      <c r="BA9" s="30" t="n">
        <f aca="false">IF(SUM(AR9:AY9)&gt;1, 1, 0)</f>
        <v>0</v>
      </c>
      <c r="BB9" s="31"/>
      <c r="BC9" s="30" t="n">
        <v>3</v>
      </c>
    </row>
    <row r="10" customFormat="false" ht="15.75" hidden="false" customHeight="false" outlineLevel="0" collapsed="false">
      <c r="A10" s="30" t="n">
        <v>8</v>
      </c>
      <c r="B10" s="52" t="s">
        <v>195</v>
      </c>
      <c r="C10" s="50" t="s">
        <v>196</v>
      </c>
      <c r="D10" s="25" t="n">
        <v>1</v>
      </c>
      <c r="E10" s="30" t="s">
        <v>74</v>
      </c>
      <c r="F10" s="31"/>
      <c r="G10" s="30"/>
      <c r="H10" s="30" t="n">
        <v>1</v>
      </c>
      <c r="I10" s="31"/>
      <c r="J10" s="36"/>
      <c r="K10" s="30"/>
      <c r="L10" s="36" t="n">
        <v>1</v>
      </c>
      <c r="M10" s="30"/>
      <c r="N10" s="36"/>
      <c r="O10" s="36"/>
      <c r="P10" s="33"/>
      <c r="Q10" s="36" t="n">
        <f aca="false">SUM(J10:M10)</f>
        <v>1</v>
      </c>
      <c r="R10" s="36" t="n">
        <f aca="false">SUM(N10:O10)</f>
        <v>0</v>
      </c>
      <c r="S10" s="31"/>
      <c r="T10" s="36"/>
      <c r="U10" s="31"/>
      <c r="V10" s="29"/>
      <c r="W10" s="29"/>
      <c r="X10" s="29"/>
      <c r="Y10" s="29" t="n">
        <v>1</v>
      </c>
      <c r="Z10" s="29"/>
      <c r="AA10" s="33"/>
      <c r="AB10" s="36"/>
      <c r="AC10" s="30"/>
      <c r="AD10" s="30"/>
      <c r="AE10" s="36"/>
      <c r="AF10" s="36" t="n">
        <v>1</v>
      </c>
      <c r="AG10" s="30"/>
      <c r="AH10" s="36"/>
      <c r="AI10" s="30"/>
      <c r="AJ10" s="31"/>
      <c r="AK10" s="30"/>
      <c r="AL10" s="30"/>
      <c r="AM10" s="30"/>
      <c r="AN10" s="30"/>
      <c r="AO10" s="30"/>
      <c r="AP10" s="30"/>
      <c r="AQ10" s="31"/>
      <c r="AR10" s="30"/>
      <c r="AS10" s="30"/>
      <c r="AT10" s="30"/>
      <c r="AU10" s="30"/>
      <c r="AV10" s="30"/>
      <c r="AW10" s="30"/>
      <c r="AX10" s="30"/>
      <c r="AY10" s="30"/>
      <c r="AZ10" s="30" t="n">
        <v>1</v>
      </c>
      <c r="BA10" s="30" t="n">
        <f aca="false">IF(SUM(AR10:AY10)&gt;1, 1, 0)</f>
        <v>0</v>
      </c>
      <c r="BB10" s="31"/>
      <c r="BC10" s="30" t="n">
        <v>2</v>
      </c>
    </row>
    <row r="11" customFormat="false" ht="15.75" hidden="false" customHeight="false" outlineLevel="0" collapsed="false">
      <c r="A11" s="30" t="n">
        <v>9</v>
      </c>
      <c r="B11" s="49" t="s">
        <v>197</v>
      </c>
      <c r="C11" s="50" t="s">
        <v>198</v>
      </c>
      <c r="D11" s="25"/>
      <c r="E11" s="30" t="s">
        <v>74</v>
      </c>
      <c r="F11" s="31"/>
      <c r="G11" s="30"/>
      <c r="H11" s="30" t="n">
        <v>1</v>
      </c>
      <c r="I11" s="31"/>
      <c r="J11" s="36"/>
      <c r="K11" s="30"/>
      <c r="L11" s="36" t="n">
        <v>1</v>
      </c>
      <c r="M11" s="30"/>
      <c r="N11" s="36"/>
      <c r="O11" s="36"/>
      <c r="P11" s="33"/>
      <c r="Q11" s="36" t="n">
        <f aca="false">SUM(J11:M11)</f>
        <v>1</v>
      </c>
      <c r="R11" s="36" t="n">
        <f aca="false">SUM(N11:O11)</f>
        <v>0</v>
      </c>
      <c r="S11" s="31"/>
      <c r="T11" s="36"/>
      <c r="U11" s="31"/>
      <c r="V11" s="29"/>
      <c r="W11" s="29" t="n">
        <v>1</v>
      </c>
      <c r="X11" s="29"/>
      <c r="Y11" s="29"/>
      <c r="Z11" s="29"/>
      <c r="AA11" s="33"/>
      <c r="AB11" s="36"/>
      <c r="AC11" s="30" t="n">
        <v>1</v>
      </c>
      <c r="AD11" s="30"/>
      <c r="AE11" s="36"/>
      <c r="AF11" s="36"/>
      <c r="AG11" s="30"/>
      <c r="AH11" s="36"/>
      <c r="AI11" s="30"/>
      <c r="AJ11" s="31"/>
      <c r="AK11" s="30"/>
      <c r="AL11" s="30"/>
      <c r="AM11" s="30"/>
      <c r="AN11" s="30"/>
      <c r="AO11" s="30"/>
      <c r="AP11" s="30"/>
      <c r="AQ11" s="31"/>
      <c r="AR11" s="30"/>
      <c r="AT11" s="30"/>
      <c r="AU11" s="30"/>
      <c r="AV11" s="30"/>
      <c r="AX11" s="30"/>
      <c r="AY11" s="30"/>
      <c r="AZ11" s="30" t="n">
        <v>1</v>
      </c>
      <c r="BA11" s="30" t="n">
        <f aca="false">IF(SUM(AR11:AY11)&gt;1, 1, 0)</f>
        <v>0</v>
      </c>
      <c r="BB11" s="31"/>
      <c r="BC11" s="30" t="n">
        <v>21</v>
      </c>
    </row>
    <row r="12" customFormat="false" ht="15.75" hidden="false" customHeight="false" outlineLevel="0" collapsed="false">
      <c r="A12" s="30" t="n">
        <v>10</v>
      </c>
      <c r="B12" s="49" t="s">
        <v>199</v>
      </c>
      <c r="C12" s="50" t="s">
        <v>200</v>
      </c>
      <c r="D12" s="25"/>
      <c r="E12" s="30" t="s">
        <v>74</v>
      </c>
      <c r="F12" s="31"/>
      <c r="G12" s="30"/>
      <c r="H12" s="30" t="n">
        <v>1</v>
      </c>
      <c r="I12" s="31"/>
      <c r="J12" s="36"/>
      <c r="K12" s="30"/>
      <c r="L12" s="36"/>
      <c r="M12" s="30"/>
      <c r="N12" s="36" t="n">
        <v>1</v>
      </c>
      <c r="O12" s="36"/>
      <c r="P12" s="33"/>
      <c r="Q12" s="36" t="n">
        <f aca="false">SUM(J12:M12)</f>
        <v>0</v>
      </c>
      <c r="R12" s="36" t="n">
        <f aca="false">SUM(N12:O12)</f>
        <v>1</v>
      </c>
      <c r="S12" s="31"/>
      <c r="T12" s="36"/>
      <c r="U12" s="31"/>
      <c r="V12" s="29"/>
      <c r="W12" s="29" t="n">
        <v>1</v>
      </c>
      <c r="X12" s="29"/>
      <c r="Y12" s="29"/>
      <c r="Z12" s="29"/>
      <c r="AA12" s="33"/>
      <c r="AB12" s="36"/>
      <c r="AC12" s="30" t="n">
        <v>1</v>
      </c>
      <c r="AD12" s="30"/>
      <c r="AE12" s="36"/>
      <c r="AF12" s="36"/>
      <c r="AG12" s="30"/>
      <c r="AH12" s="36"/>
      <c r="AI12" s="30"/>
      <c r="AJ12" s="31"/>
      <c r="AK12" s="30"/>
      <c r="AL12" s="30" t="n">
        <v>1</v>
      </c>
      <c r="AM12" s="30"/>
      <c r="AN12" s="30"/>
      <c r="AO12" s="30"/>
      <c r="AP12" s="30"/>
      <c r="AQ12" s="31"/>
      <c r="AR12" s="30"/>
      <c r="AS12" s="39" t="n">
        <v>1</v>
      </c>
      <c r="AT12" s="30"/>
      <c r="AU12" s="30"/>
      <c r="AV12" s="30"/>
      <c r="AW12" s="30"/>
      <c r="AX12" s="30"/>
      <c r="AY12" s="30"/>
      <c r="AZ12" s="30"/>
      <c r="BA12" s="30" t="n">
        <f aca="false">IF(SUM(AR12:AY12)&gt;1, 1, 0)</f>
        <v>0</v>
      </c>
      <c r="BB12" s="31"/>
      <c r="BC12" s="30" t="n">
        <v>1</v>
      </c>
    </row>
    <row r="13" customFormat="false" ht="15.75" hidden="false" customHeight="false" outlineLevel="0" collapsed="false">
      <c r="A13" s="30" t="n">
        <v>11</v>
      </c>
      <c r="B13" s="49" t="s">
        <v>201</v>
      </c>
      <c r="C13" s="50" t="s">
        <v>202</v>
      </c>
      <c r="D13" s="25"/>
      <c r="E13" s="30" t="s">
        <v>74</v>
      </c>
      <c r="F13" s="31"/>
      <c r="G13" s="30" t="n">
        <v>1</v>
      </c>
      <c r="H13" s="30"/>
      <c r="I13" s="31"/>
      <c r="J13" s="36" t="n">
        <v>1</v>
      </c>
      <c r="K13" s="30"/>
      <c r="L13" s="36"/>
      <c r="M13" s="30"/>
      <c r="N13" s="36"/>
      <c r="O13" s="36"/>
      <c r="P13" s="33"/>
      <c r="Q13" s="36" t="n">
        <f aca="false">SUM(J13:M13)</f>
        <v>1</v>
      </c>
      <c r="R13" s="36" t="n">
        <f aca="false">SUM(N13:O13)</f>
        <v>0</v>
      </c>
      <c r="S13" s="31"/>
      <c r="T13" s="36" t="n">
        <v>1</v>
      </c>
      <c r="U13" s="31"/>
      <c r="V13" s="29" t="n">
        <v>1</v>
      </c>
      <c r="W13" s="29"/>
      <c r="X13" s="29"/>
      <c r="Y13" s="29"/>
      <c r="Z13" s="29"/>
      <c r="AA13" s="33"/>
      <c r="AB13" s="36"/>
      <c r="AC13" s="30"/>
      <c r="AD13" s="30" t="n">
        <v>1</v>
      </c>
      <c r="AE13" s="36"/>
      <c r="AF13" s="36"/>
      <c r="AG13" s="30"/>
      <c r="AH13" s="36"/>
      <c r="AI13" s="30"/>
      <c r="AJ13" s="31"/>
      <c r="AK13" s="30"/>
      <c r="AL13" s="30"/>
      <c r="AM13" s="30"/>
      <c r="AN13" s="30" t="n">
        <v>1</v>
      </c>
      <c r="AO13" s="30"/>
      <c r="AP13" s="30"/>
      <c r="AQ13" s="31"/>
      <c r="AR13" s="30"/>
      <c r="AS13" s="30"/>
      <c r="AT13" s="30" t="n">
        <v>1</v>
      </c>
      <c r="AU13" s="30"/>
      <c r="AV13" s="30"/>
      <c r="AW13" s="30"/>
      <c r="AX13" s="30"/>
      <c r="AY13" s="30"/>
      <c r="AZ13" s="30"/>
      <c r="BA13" s="30" t="n">
        <f aca="false">IF(SUM(AR13:AY13)&gt;1, 1, 0)</f>
        <v>0</v>
      </c>
      <c r="BB13" s="31"/>
      <c r="BC13" s="30" t="n">
        <v>2</v>
      </c>
    </row>
    <row r="14" customFormat="false" ht="15.75" hidden="false" customHeight="false" outlineLevel="0" collapsed="false">
      <c r="A14" s="30" t="n">
        <v>12</v>
      </c>
      <c r="B14" s="49" t="s">
        <v>203</v>
      </c>
      <c r="C14" s="50" t="s">
        <v>204</v>
      </c>
      <c r="D14" s="25"/>
      <c r="E14" s="30" t="s">
        <v>74</v>
      </c>
      <c r="F14" s="31"/>
      <c r="G14" s="30"/>
      <c r="H14" s="30" t="n">
        <v>1</v>
      </c>
      <c r="I14" s="31"/>
      <c r="J14" s="36"/>
      <c r="K14" s="30"/>
      <c r="L14" s="36"/>
      <c r="N14" s="36" t="n">
        <v>1</v>
      </c>
      <c r="O14" s="36"/>
      <c r="P14" s="33"/>
      <c r="Q14" s="36" t="n">
        <f aca="false">SUM(J14:M14)</f>
        <v>0</v>
      </c>
      <c r="R14" s="36" t="n">
        <f aca="false">SUM(N14:O14)</f>
        <v>1</v>
      </c>
      <c r="S14" s="31"/>
      <c r="T14" s="36"/>
      <c r="U14" s="31"/>
      <c r="V14" s="29"/>
      <c r="W14" s="29"/>
      <c r="X14" s="29" t="n">
        <v>1</v>
      </c>
      <c r="Y14" s="29"/>
      <c r="Z14" s="29"/>
      <c r="AA14" s="33"/>
      <c r="AB14" s="36"/>
      <c r="AC14" s="30"/>
      <c r="AD14" s="30" t="n">
        <v>1</v>
      </c>
      <c r="AE14" s="36"/>
      <c r="AF14" s="36"/>
      <c r="AG14" s="30"/>
      <c r="AH14" s="36"/>
      <c r="AI14" s="30"/>
      <c r="AJ14" s="31"/>
      <c r="AK14" s="30" t="n">
        <v>1</v>
      </c>
      <c r="AL14" s="30" t="n">
        <v>1</v>
      </c>
      <c r="AM14" s="30"/>
      <c r="AN14" s="30"/>
      <c r="AO14" s="30"/>
      <c r="AP14" s="30"/>
      <c r="AQ14" s="31"/>
      <c r="AR14" s="30"/>
      <c r="AS14" s="30" t="n">
        <v>1</v>
      </c>
      <c r="AT14" s="30"/>
      <c r="AU14" s="30"/>
      <c r="AV14" s="30"/>
      <c r="AW14" s="39"/>
      <c r="AX14" s="30" t="n">
        <v>1</v>
      </c>
      <c r="AY14" s="30"/>
      <c r="AZ14" s="30"/>
      <c r="BA14" s="30" t="n">
        <f aca="false">IF(SUM(AR14:AY14)&gt;1, 1, 0)</f>
        <v>1</v>
      </c>
      <c r="BB14" s="31"/>
      <c r="BC14" s="30" t="n">
        <v>3</v>
      </c>
    </row>
    <row r="15" customFormat="false" ht="15.75" hidden="false" customHeight="false" outlineLevel="0" collapsed="false">
      <c r="A15" s="30" t="n">
        <v>13</v>
      </c>
      <c r="B15" s="49" t="s">
        <v>205</v>
      </c>
      <c r="C15" s="50" t="s">
        <v>206</v>
      </c>
      <c r="D15" s="25" t="n">
        <v>0</v>
      </c>
      <c r="E15" s="30" t="s">
        <v>74</v>
      </c>
      <c r="F15" s="31"/>
      <c r="G15" s="30"/>
      <c r="H15" s="30" t="n">
        <v>1</v>
      </c>
      <c r="I15" s="31"/>
      <c r="J15" s="36"/>
      <c r="K15" s="30"/>
      <c r="L15" s="36" t="n">
        <v>1</v>
      </c>
      <c r="M15" s="30"/>
      <c r="N15" s="36"/>
      <c r="O15" s="36"/>
      <c r="P15" s="33"/>
      <c r="Q15" s="36" t="n">
        <f aca="false">SUM(J15:M15)</f>
        <v>1</v>
      </c>
      <c r="R15" s="36" t="n">
        <f aca="false">SUM(N15:O15)</f>
        <v>0</v>
      </c>
      <c r="S15" s="31"/>
      <c r="T15" s="36"/>
      <c r="U15" s="31"/>
      <c r="V15" s="29"/>
      <c r="W15" s="29"/>
      <c r="X15" s="29"/>
      <c r="Y15" s="29" t="n">
        <v>1</v>
      </c>
      <c r="Z15" s="29"/>
      <c r="AA15" s="33"/>
      <c r="AB15" s="36"/>
      <c r="AC15" s="30"/>
      <c r="AD15" s="30"/>
      <c r="AE15" s="36" t="n">
        <v>1</v>
      </c>
      <c r="AF15" s="36"/>
      <c r="AG15" s="30"/>
      <c r="AH15" s="36"/>
      <c r="AI15" s="30"/>
      <c r="AJ15" s="31"/>
      <c r="AK15" s="30"/>
      <c r="AL15" s="30" t="n">
        <v>1</v>
      </c>
      <c r="AM15" s="30"/>
      <c r="AN15" s="30"/>
      <c r="AO15" s="30"/>
      <c r="AP15" s="30"/>
      <c r="AQ15" s="31"/>
      <c r="AR15" s="30"/>
      <c r="AS15" s="30" t="n">
        <v>1</v>
      </c>
      <c r="AT15" s="30"/>
      <c r="AU15" s="30"/>
      <c r="AV15" s="30"/>
      <c r="AW15" s="30"/>
      <c r="AX15" s="30"/>
      <c r="AY15" s="30"/>
      <c r="AZ15" s="30"/>
      <c r="BA15" s="30" t="n">
        <f aca="false">IF(SUM(AR15:AY15)&gt;1, 1, 0)</f>
        <v>0</v>
      </c>
      <c r="BB15" s="31"/>
      <c r="BC15" s="30" t="n">
        <v>12</v>
      </c>
    </row>
    <row r="16" customFormat="false" ht="15.75" hidden="false" customHeight="false" outlineLevel="0" collapsed="false">
      <c r="A16" s="30" t="n">
        <v>14</v>
      </c>
      <c r="B16" s="49" t="s">
        <v>207</v>
      </c>
      <c r="C16" s="50" t="s">
        <v>208</v>
      </c>
      <c r="D16" s="51" t="n">
        <v>0</v>
      </c>
      <c r="E16" s="30" t="s">
        <v>74</v>
      </c>
      <c r="F16" s="31"/>
      <c r="G16" s="30" t="n">
        <v>1</v>
      </c>
      <c r="H16" s="30"/>
      <c r="I16" s="31"/>
      <c r="J16" s="36" t="n">
        <v>1</v>
      </c>
      <c r="K16" s="30"/>
      <c r="L16" s="36"/>
      <c r="M16" s="30"/>
      <c r="N16" s="36"/>
      <c r="O16" s="36"/>
      <c r="P16" s="33"/>
      <c r="Q16" s="36" t="n">
        <f aca="false">SUM(J16:M16)</f>
        <v>1</v>
      </c>
      <c r="R16" s="36" t="n">
        <f aca="false">SUM(N16:O16)</f>
        <v>0</v>
      </c>
      <c r="S16" s="31"/>
      <c r="T16" s="36" t="n">
        <v>1</v>
      </c>
      <c r="U16" s="31"/>
      <c r="V16" s="29"/>
      <c r="W16" s="29"/>
      <c r="X16" s="29" t="n">
        <v>1</v>
      </c>
      <c r="Y16" s="29"/>
      <c r="Z16" s="29"/>
      <c r="AA16" s="33"/>
      <c r="AB16" s="36"/>
      <c r="AC16" s="30"/>
      <c r="AD16" s="30"/>
      <c r="AE16" s="36" t="n">
        <v>1</v>
      </c>
      <c r="AF16" s="36"/>
      <c r="AG16" s="30"/>
      <c r="AH16" s="36"/>
      <c r="AI16" s="30"/>
      <c r="AJ16" s="31"/>
      <c r="AK16" s="30"/>
      <c r="AL16" s="30"/>
      <c r="AM16" s="30"/>
      <c r="AN16" s="30"/>
      <c r="AO16" s="30"/>
      <c r="AP16" s="30"/>
      <c r="AQ16" s="31"/>
      <c r="AR16" s="30"/>
      <c r="AS16" s="30"/>
      <c r="AU16" s="30"/>
      <c r="AV16" s="30"/>
      <c r="AW16" s="30"/>
      <c r="AX16" s="30"/>
      <c r="AY16" s="30"/>
      <c r="AZ16" s="30" t="n">
        <v>1</v>
      </c>
      <c r="BA16" s="30" t="n">
        <f aca="false">IF(SUM(AR16:AY16)&gt;1, 1, 0)</f>
        <v>0</v>
      </c>
      <c r="BB16" s="31"/>
      <c r="BC16" s="30" t="n">
        <v>2</v>
      </c>
    </row>
    <row r="17" customFormat="false" ht="15.75" hidden="false" customHeight="false" outlineLevel="0" collapsed="false">
      <c r="A17" s="30" t="n">
        <v>15</v>
      </c>
      <c r="B17" s="49" t="s">
        <v>209</v>
      </c>
      <c r="C17" s="50" t="s">
        <v>210</v>
      </c>
      <c r="D17" s="25"/>
      <c r="E17" s="30" t="s">
        <v>74</v>
      </c>
      <c r="F17" s="31"/>
      <c r="G17" s="30"/>
      <c r="H17" s="30" t="n">
        <v>1</v>
      </c>
      <c r="I17" s="31"/>
      <c r="J17" s="36"/>
      <c r="K17" s="30"/>
      <c r="L17" s="36" t="n">
        <v>1</v>
      </c>
      <c r="M17" s="30"/>
      <c r="N17" s="36"/>
      <c r="O17" s="36"/>
      <c r="P17" s="33"/>
      <c r="Q17" s="36" t="n">
        <f aca="false">SUM(J17:M17)</f>
        <v>1</v>
      </c>
      <c r="R17" s="36" t="n">
        <f aca="false">SUM(N17:O17)</f>
        <v>0</v>
      </c>
      <c r="S17" s="31"/>
      <c r="T17" s="36"/>
      <c r="U17" s="31"/>
      <c r="V17" s="29" t="n">
        <v>1</v>
      </c>
      <c r="W17" s="29"/>
      <c r="X17" s="29"/>
      <c r="Y17" s="29"/>
      <c r="Z17" s="29"/>
      <c r="AA17" s="33"/>
      <c r="AB17" s="36" t="n">
        <v>1</v>
      </c>
      <c r="AC17" s="30"/>
      <c r="AE17" s="36"/>
      <c r="AF17" s="36"/>
      <c r="AG17" s="30"/>
      <c r="AH17" s="36"/>
      <c r="AI17" s="30"/>
      <c r="AJ17" s="31"/>
      <c r="AK17" s="30"/>
      <c r="AL17" s="30"/>
      <c r="AM17" s="30"/>
      <c r="AN17" s="30"/>
      <c r="AO17" s="30"/>
      <c r="AP17" s="30"/>
      <c r="AQ17" s="31"/>
      <c r="AR17" s="30"/>
      <c r="AS17" s="30"/>
      <c r="AT17" s="30" t="n">
        <v>1</v>
      </c>
      <c r="AU17" s="30"/>
      <c r="AV17" s="30"/>
      <c r="AW17" s="30"/>
      <c r="AX17" s="30"/>
      <c r="AY17" s="30"/>
      <c r="AZ17" s="30"/>
      <c r="BA17" s="30" t="n">
        <f aca="false">IF(SUM(AR17:AY17)&gt;1, 1, 0)</f>
        <v>0</v>
      </c>
      <c r="BB17" s="31"/>
      <c r="BC17" s="30" t="n">
        <v>4</v>
      </c>
    </row>
    <row r="18" customFormat="false" ht="15.75" hidden="false" customHeight="false" outlineLevel="0" collapsed="false">
      <c r="A18" s="30" t="n">
        <v>16</v>
      </c>
      <c r="B18" s="49" t="s">
        <v>211</v>
      </c>
      <c r="C18" s="50"/>
      <c r="D18" s="25"/>
      <c r="E18" s="30" t="s">
        <v>74</v>
      </c>
      <c r="F18" s="31"/>
      <c r="G18" s="30"/>
      <c r="H18" s="30" t="n">
        <v>1</v>
      </c>
      <c r="I18" s="31"/>
      <c r="J18" s="36"/>
      <c r="K18" s="30"/>
      <c r="L18" s="36"/>
      <c r="M18" s="30"/>
      <c r="N18" s="36" t="n">
        <v>1</v>
      </c>
      <c r="O18" s="36"/>
      <c r="P18" s="33"/>
      <c r="Q18" s="36" t="n">
        <f aca="false">SUM(J18:M18)</f>
        <v>0</v>
      </c>
      <c r="R18" s="36" t="n">
        <f aca="false">SUM(N18:O18)</f>
        <v>1</v>
      </c>
      <c r="S18" s="31"/>
      <c r="T18" s="36"/>
      <c r="U18" s="31"/>
      <c r="V18" s="29"/>
      <c r="W18" s="29" t="n">
        <v>1</v>
      </c>
      <c r="X18" s="29"/>
      <c r="Y18" s="29"/>
      <c r="Z18" s="29"/>
      <c r="AA18" s="33"/>
      <c r="AB18" s="36"/>
      <c r="AC18" s="30" t="n">
        <v>1</v>
      </c>
      <c r="AD18" s="30"/>
      <c r="AE18" s="36"/>
      <c r="AF18" s="36"/>
      <c r="AG18" s="30"/>
      <c r="AH18" s="36"/>
      <c r="AI18" s="30"/>
      <c r="AJ18" s="31"/>
      <c r="AK18" s="30"/>
      <c r="AL18" s="30" t="n">
        <v>1</v>
      </c>
      <c r="AM18" s="30"/>
      <c r="AN18" s="30"/>
      <c r="AO18" s="30"/>
      <c r="AP18" s="30"/>
      <c r="AQ18" s="31"/>
      <c r="AR18" s="30"/>
      <c r="AS18" s="39" t="n">
        <v>1</v>
      </c>
      <c r="AT18" s="30"/>
      <c r="AU18" s="30"/>
      <c r="AV18" s="30"/>
      <c r="AW18" s="30"/>
      <c r="AX18" s="30"/>
      <c r="AY18" s="30"/>
      <c r="AZ18" s="30"/>
      <c r="BA18" s="30" t="n">
        <f aca="false">IF(SUM(AR18:AY18)&gt;1, 1, 0)</f>
        <v>0</v>
      </c>
      <c r="BB18" s="31"/>
      <c r="BC18" s="30" t="n">
        <v>4</v>
      </c>
    </row>
    <row r="19" customFormat="false" ht="15.75" hidden="false" customHeight="false" outlineLevel="0" collapsed="false">
      <c r="A19" s="30" t="n">
        <v>17</v>
      </c>
      <c r="B19" s="49" t="s">
        <v>212</v>
      </c>
      <c r="C19" s="50" t="s">
        <v>213</v>
      </c>
      <c r="D19" s="25"/>
      <c r="E19" s="30" t="s">
        <v>74</v>
      </c>
      <c r="F19" s="31"/>
      <c r="G19" s="30" t="n">
        <v>1</v>
      </c>
      <c r="H19" s="30"/>
      <c r="I19" s="31"/>
      <c r="J19" s="36" t="n">
        <v>1</v>
      </c>
      <c r="K19" s="30"/>
      <c r="L19" s="36"/>
      <c r="M19" s="30"/>
      <c r="N19" s="36"/>
      <c r="O19" s="36"/>
      <c r="P19" s="33"/>
      <c r="Q19" s="36" t="n">
        <f aca="false">SUM(J19:M19)</f>
        <v>1</v>
      </c>
      <c r="R19" s="36" t="n">
        <f aca="false">SUM(N19:O19)</f>
        <v>0</v>
      </c>
      <c r="S19" s="31"/>
      <c r="T19" s="36"/>
      <c r="U19" s="31"/>
      <c r="V19" s="29" t="n">
        <v>1</v>
      </c>
      <c r="W19" s="29"/>
      <c r="X19" s="29"/>
      <c r="Y19" s="29"/>
      <c r="Z19" s="29"/>
      <c r="AA19" s="33"/>
      <c r="AB19" s="36" t="n">
        <v>1</v>
      </c>
      <c r="AC19" s="30"/>
      <c r="AD19" s="30"/>
      <c r="AE19" s="36"/>
      <c r="AF19" s="36"/>
      <c r="AG19" s="30"/>
      <c r="AH19" s="36"/>
      <c r="AI19" s="30"/>
      <c r="AJ19" s="31"/>
      <c r="AK19" s="30"/>
      <c r="AL19" s="30"/>
      <c r="AM19" s="30"/>
      <c r="AN19" s="30"/>
      <c r="AO19" s="30"/>
      <c r="AP19" s="30"/>
      <c r="AQ19" s="31"/>
      <c r="AR19" s="30" t="n">
        <v>1</v>
      </c>
      <c r="AS19" s="30"/>
      <c r="AT19" s="30"/>
      <c r="AU19" s="30"/>
      <c r="AV19" s="30"/>
      <c r="AW19" s="30"/>
      <c r="AX19" s="30"/>
      <c r="AY19" s="30"/>
      <c r="AZ19" s="30"/>
      <c r="BA19" s="30" t="n">
        <f aca="false">IF(SUM(AR19:AY19)&gt;1, 1, 0)</f>
        <v>0</v>
      </c>
      <c r="BB19" s="31"/>
      <c r="BC19" s="30" t="n">
        <v>12</v>
      </c>
    </row>
    <row r="20" customFormat="false" ht="15.75" hidden="false" customHeight="false" outlineLevel="0" collapsed="false">
      <c r="A20" s="30" t="n">
        <v>18</v>
      </c>
      <c r="B20" s="53" t="s">
        <v>214</v>
      </c>
      <c r="C20" s="50" t="s">
        <v>215</v>
      </c>
      <c r="D20" s="25"/>
      <c r="E20" s="30" t="s">
        <v>74</v>
      </c>
      <c r="F20" s="31"/>
      <c r="G20" s="30" t="n">
        <v>1</v>
      </c>
      <c r="H20" s="30"/>
      <c r="I20" s="31"/>
      <c r="J20" s="36" t="n">
        <v>1</v>
      </c>
      <c r="K20" s="30"/>
      <c r="L20" s="36"/>
      <c r="M20" s="30"/>
      <c r="N20" s="36"/>
      <c r="O20" s="36"/>
      <c r="P20" s="33"/>
      <c r="Q20" s="36" t="n">
        <f aca="false">SUM(J20:M20)</f>
        <v>1</v>
      </c>
      <c r="R20" s="36" t="n">
        <f aca="false">SUM(N20:O20)</f>
        <v>0</v>
      </c>
      <c r="S20" s="31"/>
      <c r="T20" s="36"/>
      <c r="U20" s="31"/>
      <c r="V20" s="29" t="n">
        <v>1</v>
      </c>
      <c r="W20" s="29"/>
      <c r="X20" s="29"/>
      <c r="Y20" s="29"/>
      <c r="Z20" s="29"/>
      <c r="AA20" s="33"/>
      <c r="AB20" s="36" t="n">
        <v>1</v>
      </c>
      <c r="AC20" s="30"/>
      <c r="AD20" s="30"/>
      <c r="AE20" s="36"/>
      <c r="AF20" s="36"/>
      <c r="AG20" s="30"/>
      <c r="AH20" s="36"/>
      <c r="AI20" s="30"/>
      <c r="AJ20" s="31"/>
      <c r="AK20" s="30"/>
      <c r="AL20" s="30"/>
      <c r="AM20" s="30"/>
      <c r="AN20" s="30"/>
      <c r="AO20" s="30"/>
      <c r="AP20" s="30"/>
      <c r="AQ20" s="31"/>
      <c r="AR20" s="30" t="n">
        <v>1</v>
      </c>
      <c r="AS20" s="30"/>
      <c r="AT20" s="30"/>
      <c r="AU20" s="30"/>
      <c r="AV20" s="30"/>
      <c r="AW20" s="30"/>
      <c r="AX20" s="30"/>
      <c r="AY20" s="30"/>
      <c r="AZ20" s="30"/>
      <c r="BA20" s="30" t="n">
        <f aca="false">IF(SUM(AR20:AY20)&gt;1, 1, 0)</f>
        <v>0</v>
      </c>
      <c r="BB20" s="31"/>
      <c r="BC20" s="30" t="n">
        <v>4</v>
      </c>
    </row>
    <row r="21" customFormat="false" ht="15.75" hidden="false" customHeight="false" outlineLevel="0" collapsed="false">
      <c r="A21" s="30" t="n">
        <v>19</v>
      </c>
      <c r="B21" s="49" t="s">
        <v>216</v>
      </c>
      <c r="C21" s="50" t="s">
        <v>217</v>
      </c>
      <c r="D21" s="25" t="n">
        <v>0</v>
      </c>
      <c r="E21" s="30" t="s">
        <v>74</v>
      </c>
      <c r="F21" s="31"/>
      <c r="G21" s="30" t="n">
        <v>1</v>
      </c>
      <c r="H21" s="30"/>
      <c r="I21" s="31"/>
      <c r="J21" s="36" t="n">
        <v>1</v>
      </c>
      <c r="K21" s="30"/>
      <c r="L21" s="36"/>
      <c r="M21" s="30"/>
      <c r="N21" s="36"/>
      <c r="O21" s="36"/>
      <c r="P21" s="33"/>
      <c r="Q21" s="36" t="n">
        <f aca="false">SUM(J21:M21)</f>
        <v>1</v>
      </c>
      <c r="R21" s="36" t="n">
        <f aca="false">SUM(N21:O21)</f>
        <v>0</v>
      </c>
      <c r="S21" s="31"/>
      <c r="T21" s="36"/>
      <c r="U21" s="31"/>
      <c r="V21" s="29" t="n">
        <v>1</v>
      </c>
      <c r="W21" s="29"/>
      <c r="X21" s="29"/>
      <c r="Y21" s="29"/>
      <c r="Z21" s="29"/>
      <c r="AA21" s="33"/>
      <c r="AB21" s="36"/>
      <c r="AC21" s="30" t="n">
        <v>1</v>
      </c>
      <c r="AD21" s="30"/>
      <c r="AE21" s="36"/>
      <c r="AF21" s="36"/>
      <c r="AG21" s="30"/>
      <c r="AH21" s="36"/>
      <c r="AI21" s="30"/>
      <c r="AJ21" s="31"/>
      <c r="AK21" s="30"/>
      <c r="AL21" s="30"/>
      <c r="AM21" s="30"/>
      <c r="AN21" s="30"/>
      <c r="AO21" s="30"/>
      <c r="AP21" s="30"/>
      <c r="AQ21" s="31"/>
      <c r="AR21" s="30"/>
      <c r="AS21" s="30" t="n">
        <v>1</v>
      </c>
      <c r="AT21" s="30"/>
      <c r="AU21" s="30"/>
      <c r="AV21" s="30"/>
      <c r="AW21" s="30"/>
      <c r="AX21" s="30"/>
      <c r="AY21" s="30"/>
      <c r="AZ21" s="30"/>
      <c r="BA21" s="30" t="n">
        <f aca="false">IF(SUM(AR21:AY21)&gt;1, 1, 0)</f>
        <v>0</v>
      </c>
      <c r="BB21" s="31"/>
      <c r="BC21" s="30" t="n">
        <v>11</v>
      </c>
    </row>
    <row r="22" customFormat="false" ht="15.75" hidden="false" customHeight="false" outlineLevel="0" collapsed="false">
      <c r="A22" s="30" t="n">
        <v>20</v>
      </c>
      <c r="B22" s="49" t="s">
        <v>218</v>
      </c>
      <c r="C22" s="50" t="s">
        <v>219</v>
      </c>
      <c r="D22" s="25"/>
      <c r="E22" s="30" t="s">
        <v>74</v>
      </c>
      <c r="F22" s="31"/>
      <c r="G22" s="30" t="n">
        <v>1</v>
      </c>
      <c r="H22" s="30"/>
      <c r="I22" s="31"/>
      <c r="J22" s="36" t="n">
        <v>1</v>
      </c>
      <c r="K22" s="30"/>
      <c r="L22" s="36"/>
      <c r="M22" s="30"/>
      <c r="N22" s="36"/>
      <c r="O22" s="36"/>
      <c r="P22" s="33"/>
      <c r="Q22" s="36" t="n">
        <f aca="false">SUM(J22:M22)</f>
        <v>1</v>
      </c>
      <c r="R22" s="36" t="n">
        <f aca="false">SUM(N22:O22)</f>
        <v>0</v>
      </c>
      <c r="S22" s="31"/>
      <c r="T22" s="36"/>
      <c r="U22" s="31"/>
      <c r="V22" s="29"/>
      <c r="W22" s="29"/>
      <c r="X22" s="29"/>
      <c r="Y22" s="29" t="n">
        <v>1</v>
      </c>
      <c r="Z22" s="29"/>
      <c r="AA22" s="33"/>
      <c r="AB22" s="36"/>
      <c r="AC22" s="30"/>
      <c r="AD22" s="30"/>
      <c r="AE22" s="36"/>
      <c r="AF22" s="36" t="n">
        <v>1</v>
      </c>
      <c r="AG22" s="30"/>
      <c r="AH22" s="36"/>
      <c r="AI22" s="30"/>
      <c r="AJ22" s="31"/>
      <c r="AK22" s="30"/>
      <c r="AL22" s="30"/>
      <c r="AM22" s="30"/>
      <c r="AN22" s="30"/>
      <c r="AO22" s="30"/>
      <c r="AP22" s="30"/>
      <c r="AQ22" s="31"/>
      <c r="AR22" s="30" t="n">
        <v>1</v>
      </c>
      <c r="AS22" s="30"/>
      <c r="AT22" s="30"/>
      <c r="AU22" s="30"/>
      <c r="AV22" s="30"/>
      <c r="AW22" s="30"/>
      <c r="AX22" s="30"/>
      <c r="AY22" s="30"/>
      <c r="AZ22" s="30"/>
      <c r="BA22" s="30" t="n">
        <f aca="false">IF(SUM(AR22:AY22)&gt;1, 1, 0)</f>
        <v>0</v>
      </c>
      <c r="BB22" s="31"/>
      <c r="BC22" s="30" t="n">
        <v>6</v>
      </c>
    </row>
    <row r="23" customFormat="false" ht="15.75" hidden="false" customHeight="false" outlineLevel="0" collapsed="false">
      <c r="A23" s="30" t="n">
        <v>21</v>
      </c>
      <c r="B23" s="49" t="s">
        <v>220</v>
      </c>
      <c r="C23" s="50" t="s">
        <v>221</v>
      </c>
      <c r="D23" s="25" t="n">
        <v>0</v>
      </c>
      <c r="E23" s="30" t="s">
        <v>74</v>
      </c>
      <c r="F23" s="31"/>
      <c r="G23" s="30"/>
      <c r="H23" s="30" t="n">
        <v>1</v>
      </c>
      <c r="I23" s="31"/>
      <c r="J23" s="36"/>
      <c r="K23" s="30"/>
      <c r="L23" s="36"/>
      <c r="M23" s="30"/>
      <c r="N23" s="36" t="n">
        <v>1</v>
      </c>
      <c r="O23" s="36"/>
      <c r="P23" s="33"/>
      <c r="Q23" s="36" t="n">
        <f aca="false">SUM(J23:M23)</f>
        <v>0</v>
      </c>
      <c r="R23" s="36" t="n">
        <f aca="false">SUM(N23:O23)</f>
        <v>1</v>
      </c>
      <c r="S23" s="31"/>
      <c r="T23" s="36"/>
      <c r="U23" s="31"/>
      <c r="V23" s="29"/>
      <c r="W23" s="29"/>
      <c r="X23" s="29" t="n">
        <v>1</v>
      </c>
      <c r="Y23" s="29"/>
      <c r="Z23" s="29"/>
      <c r="AA23" s="33"/>
      <c r="AB23" s="36"/>
      <c r="AC23" s="30"/>
      <c r="AD23" s="30"/>
      <c r="AE23" s="36"/>
      <c r="AF23" s="36"/>
      <c r="AG23" s="30"/>
      <c r="AH23" s="36"/>
      <c r="AI23" s="30" t="n">
        <v>1</v>
      </c>
      <c r="AJ23" s="31"/>
      <c r="AK23" s="30" t="n">
        <v>1</v>
      </c>
      <c r="AL23" s="30" t="n">
        <v>1</v>
      </c>
      <c r="AM23" s="30"/>
      <c r="AN23" s="30"/>
      <c r="AO23" s="30"/>
      <c r="AP23" s="30"/>
      <c r="AQ23" s="31"/>
      <c r="AR23" s="30"/>
      <c r="AS23" s="39" t="n">
        <v>1</v>
      </c>
      <c r="AT23" s="30"/>
      <c r="AU23" s="30"/>
      <c r="AV23" s="30"/>
      <c r="AW23" s="30"/>
      <c r="AX23" s="30"/>
      <c r="AY23" s="30"/>
      <c r="AZ23" s="30"/>
      <c r="BA23" s="30" t="n">
        <f aca="false">IF(SUM(AR23:AY23)&gt;1, 1, 0)</f>
        <v>0</v>
      </c>
      <c r="BB23" s="31"/>
      <c r="BC23" s="30" t="n">
        <v>6</v>
      </c>
    </row>
    <row r="24" customFormat="false" ht="15.75" hidden="false" customHeight="false" outlineLevel="0" collapsed="false">
      <c r="A24" s="30" t="n">
        <v>22</v>
      </c>
      <c r="B24" s="49" t="s">
        <v>222</v>
      </c>
      <c r="C24" s="50" t="s">
        <v>223</v>
      </c>
      <c r="D24" s="25"/>
      <c r="E24" s="30" t="s">
        <v>74</v>
      </c>
      <c r="F24" s="31"/>
      <c r="G24" s="30" t="n">
        <v>1</v>
      </c>
      <c r="H24" s="30"/>
      <c r="I24" s="31"/>
      <c r="J24" s="36" t="n">
        <v>1</v>
      </c>
      <c r="K24" s="30"/>
      <c r="L24" s="36"/>
      <c r="M24" s="30"/>
      <c r="N24" s="36"/>
      <c r="O24" s="36"/>
      <c r="P24" s="33"/>
      <c r="Q24" s="36" t="n">
        <f aca="false">SUM(J24:M24)</f>
        <v>1</v>
      </c>
      <c r="R24" s="36" t="n">
        <f aca="false">SUM(N24:O24)</f>
        <v>0</v>
      </c>
      <c r="S24" s="31"/>
      <c r="T24" s="36"/>
      <c r="U24" s="31"/>
      <c r="V24" s="29" t="n">
        <v>1</v>
      </c>
      <c r="W24" s="29"/>
      <c r="X24" s="29"/>
      <c r="Y24" s="29"/>
      <c r="Z24" s="29"/>
      <c r="AA24" s="33"/>
      <c r="AB24" s="36" t="n">
        <v>1</v>
      </c>
      <c r="AC24" s="30"/>
      <c r="AD24" s="30"/>
      <c r="AE24" s="36"/>
      <c r="AF24" s="36"/>
      <c r="AG24" s="30"/>
      <c r="AH24" s="36"/>
      <c r="AI24" s="30"/>
      <c r="AJ24" s="31"/>
      <c r="AK24" s="30"/>
      <c r="AL24" s="30"/>
      <c r="AM24" s="30"/>
      <c r="AN24" s="30"/>
      <c r="AO24" s="30"/>
      <c r="AP24" s="30"/>
      <c r="AQ24" s="31"/>
      <c r="AR24" s="30" t="n">
        <v>1</v>
      </c>
      <c r="AS24" s="30"/>
      <c r="AT24" s="30"/>
      <c r="AU24" s="30"/>
      <c r="AV24" s="30"/>
      <c r="AW24" s="30"/>
      <c r="AX24" s="30"/>
      <c r="AY24" s="30"/>
      <c r="AZ24" s="30"/>
      <c r="BA24" s="30" t="n">
        <f aca="false">IF(SUM(AR24:AY24)&gt;1, 1, 0)</f>
        <v>0</v>
      </c>
      <c r="BB24" s="31"/>
      <c r="BC24" s="30" t="n">
        <v>2</v>
      </c>
    </row>
    <row r="25" customFormat="false" ht="15.75" hidden="false" customHeight="false" outlineLevel="0" collapsed="false">
      <c r="A25" s="30" t="n">
        <v>23</v>
      </c>
      <c r="B25" s="49" t="s">
        <v>224</v>
      </c>
      <c r="C25" s="50" t="s">
        <v>225</v>
      </c>
      <c r="D25" s="25"/>
      <c r="E25" s="30" t="s">
        <v>74</v>
      </c>
      <c r="F25" s="31"/>
      <c r="G25" s="30" t="n">
        <v>1</v>
      </c>
      <c r="H25" s="30"/>
      <c r="I25" s="31"/>
      <c r="J25" s="36" t="n">
        <v>1</v>
      </c>
      <c r="K25" s="30"/>
      <c r="L25" s="36"/>
      <c r="M25" s="30"/>
      <c r="N25" s="36"/>
      <c r="O25" s="36"/>
      <c r="P25" s="33"/>
      <c r="Q25" s="36" t="n">
        <f aca="false">SUM(J25:M25)</f>
        <v>1</v>
      </c>
      <c r="R25" s="36" t="n">
        <f aca="false">SUM(N25:O25)</f>
        <v>0</v>
      </c>
      <c r="S25" s="31"/>
      <c r="T25" s="36"/>
      <c r="U25" s="31"/>
      <c r="V25" s="29"/>
      <c r="W25" s="29"/>
      <c r="X25" s="29"/>
      <c r="Y25" s="29" t="n">
        <v>1</v>
      </c>
      <c r="Z25" s="29"/>
      <c r="AA25" s="33"/>
      <c r="AB25" s="36" t="n">
        <v>1</v>
      </c>
      <c r="AC25" s="30"/>
      <c r="AD25" s="30"/>
      <c r="AE25" s="36"/>
      <c r="AF25" s="36" t="n">
        <v>1</v>
      </c>
      <c r="AG25" s="30"/>
      <c r="AH25" s="36"/>
      <c r="AI25" s="30"/>
      <c r="AJ25" s="31"/>
      <c r="AK25" s="30"/>
      <c r="AL25" s="30"/>
      <c r="AM25" s="30"/>
      <c r="AN25" s="30"/>
      <c r="AO25" s="30"/>
      <c r="AP25" s="30"/>
      <c r="AQ25" s="31"/>
      <c r="AR25" s="30" t="n">
        <v>1</v>
      </c>
      <c r="AS25" s="30"/>
      <c r="AT25" s="30"/>
      <c r="AU25" s="30"/>
      <c r="AV25" s="30"/>
      <c r="AW25" s="30"/>
      <c r="AX25" s="30"/>
      <c r="AY25" s="30"/>
      <c r="AZ25" s="30"/>
      <c r="BA25" s="30" t="n">
        <f aca="false">IF(SUM(AR25:AY25)&gt;1, 1, 0)</f>
        <v>0</v>
      </c>
      <c r="BB25" s="31"/>
      <c r="BC25" s="30" t="n">
        <v>2</v>
      </c>
    </row>
    <row r="26" customFormat="false" ht="15.75" hidden="false" customHeight="false" outlineLevel="0" collapsed="false">
      <c r="A26" s="54"/>
      <c r="B26" s="55"/>
      <c r="C26" s="56"/>
      <c r="D26" s="57"/>
      <c r="E26" s="54"/>
      <c r="F26" s="31"/>
      <c r="G26" s="54"/>
      <c r="H26" s="54"/>
      <c r="I26" s="31"/>
      <c r="J26" s="58"/>
      <c r="K26" s="54"/>
      <c r="L26" s="58"/>
      <c r="M26" s="54"/>
      <c r="N26" s="58"/>
      <c r="O26" s="58"/>
      <c r="P26" s="33"/>
      <c r="Q26" s="58"/>
      <c r="R26" s="58"/>
      <c r="S26" s="54"/>
      <c r="T26" s="58"/>
      <c r="U26" s="54"/>
      <c r="V26" s="59"/>
      <c r="W26" s="59"/>
      <c r="X26" s="59"/>
      <c r="Y26" s="59"/>
      <c r="Z26" s="59"/>
      <c r="AA26" s="33"/>
      <c r="AB26" s="58"/>
      <c r="AC26" s="54"/>
      <c r="AD26" s="54"/>
      <c r="AE26" s="58"/>
      <c r="AF26" s="58"/>
      <c r="AG26" s="54"/>
      <c r="AH26" s="58"/>
      <c r="AI26" s="54"/>
      <c r="AJ26" s="31"/>
      <c r="AK26" s="54"/>
      <c r="AL26" s="54"/>
      <c r="AM26" s="54"/>
      <c r="AN26" s="54"/>
      <c r="AO26" s="54"/>
      <c r="AP26" s="54"/>
      <c r="AQ26" s="31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31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</row>
    <row r="27" customFormat="false" ht="15.75" hidden="false" customHeight="false" outlineLevel="0" collapsed="false">
      <c r="A27" s="30" t="n">
        <v>1</v>
      </c>
      <c r="B27" s="52" t="s">
        <v>226</v>
      </c>
      <c r="C27" s="50" t="s">
        <v>227</v>
      </c>
      <c r="D27" s="25" t="n">
        <v>0</v>
      </c>
      <c r="E27" s="30" t="s">
        <v>15</v>
      </c>
      <c r="F27" s="31"/>
      <c r="G27" s="30"/>
      <c r="H27" s="30" t="n">
        <v>1</v>
      </c>
      <c r="I27" s="31"/>
      <c r="J27" s="36"/>
      <c r="K27" s="30"/>
      <c r="L27" s="36"/>
      <c r="M27" s="30"/>
      <c r="N27" s="36" t="n">
        <v>1</v>
      </c>
      <c r="O27" s="36"/>
      <c r="P27" s="33"/>
      <c r="Q27" s="36" t="n">
        <f aca="false">SUM(J27:M27)</f>
        <v>0</v>
      </c>
      <c r="R27" s="36" t="n">
        <f aca="false">SUM(N27:O27)</f>
        <v>1</v>
      </c>
      <c r="S27" s="31"/>
      <c r="T27" s="36"/>
      <c r="U27" s="31"/>
      <c r="V27" s="29"/>
      <c r="W27" s="29" t="n">
        <v>1</v>
      </c>
      <c r="X27" s="29"/>
      <c r="Y27" s="29"/>
      <c r="Z27" s="29"/>
      <c r="AA27" s="33"/>
      <c r="AB27" s="36"/>
      <c r="AC27" s="30"/>
      <c r="AD27" s="30"/>
      <c r="AE27" s="36"/>
      <c r="AF27" s="36"/>
      <c r="AG27" s="30"/>
      <c r="AH27" s="36"/>
      <c r="AI27" s="30"/>
      <c r="AJ27" s="31"/>
      <c r="AK27" s="30" t="n">
        <v>1</v>
      </c>
      <c r="AL27" s="30" t="n">
        <v>1</v>
      </c>
      <c r="AM27" s="30"/>
      <c r="AN27" s="30"/>
      <c r="AO27" s="30"/>
      <c r="AP27" s="30"/>
      <c r="AQ27" s="31"/>
      <c r="AR27" s="30"/>
      <c r="AS27" s="30" t="n">
        <v>1</v>
      </c>
      <c r="AT27" s="30"/>
      <c r="AU27" s="30"/>
      <c r="AV27" s="30"/>
      <c r="AW27" s="30" t="n">
        <v>1</v>
      </c>
      <c r="AX27" s="30"/>
      <c r="AY27" s="30"/>
      <c r="AZ27" s="30"/>
      <c r="BA27" s="30" t="n">
        <f aca="false">IF(SUM(AR27:AY27)&gt;1, 1, 0)</f>
        <v>1</v>
      </c>
      <c r="BB27" s="31"/>
      <c r="BC27" s="30" t="n">
        <v>12</v>
      </c>
    </row>
    <row r="28" customFormat="false" ht="15.75" hidden="false" customHeight="false" outlineLevel="0" collapsed="false">
      <c r="A28" s="30" t="n">
        <v>2</v>
      </c>
      <c r="B28" s="52" t="s">
        <v>228</v>
      </c>
      <c r="C28" s="50" t="s">
        <v>229</v>
      </c>
      <c r="D28" s="25" t="n">
        <v>1</v>
      </c>
      <c r="E28" s="30" t="s">
        <v>15</v>
      </c>
      <c r="F28" s="31"/>
      <c r="G28" s="30"/>
      <c r="H28" s="30" t="n">
        <v>1</v>
      </c>
      <c r="I28" s="31"/>
      <c r="J28" s="36"/>
      <c r="K28" s="30"/>
      <c r="L28" s="36" t="n">
        <v>1</v>
      </c>
      <c r="M28" s="30"/>
      <c r="N28" s="36"/>
      <c r="O28" s="36"/>
      <c r="P28" s="33"/>
      <c r="Q28" s="36" t="n">
        <f aca="false">SUM(J28:M28)</f>
        <v>1</v>
      </c>
      <c r="R28" s="36" t="n">
        <f aca="false">SUM(N28:O28)</f>
        <v>0</v>
      </c>
      <c r="S28" s="31"/>
      <c r="T28" s="36"/>
      <c r="U28" s="31"/>
      <c r="V28" s="29" t="n">
        <v>1</v>
      </c>
      <c r="W28" s="29"/>
      <c r="X28" s="29"/>
      <c r="Y28" s="29"/>
      <c r="Z28" s="29"/>
      <c r="AA28" s="33"/>
      <c r="AB28" s="36"/>
      <c r="AC28" s="30"/>
      <c r="AD28" s="30"/>
      <c r="AE28" s="36"/>
      <c r="AF28" s="36"/>
      <c r="AG28" s="30"/>
      <c r="AH28" s="36"/>
      <c r="AI28" s="30"/>
      <c r="AJ28" s="31"/>
      <c r="AK28" s="30"/>
      <c r="AL28" s="30"/>
      <c r="AM28" s="30"/>
      <c r="AN28" s="30"/>
      <c r="AO28" s="30"/>
      <c r="AP28" s="30"/>
      <c r="AQ28" s="31"/>
      <c r="AR28" s="30"/>
      <c r="AS28" s="30"/>
      <c r="AT28" s="30" t="n">
        <v>1</v>
      </c>
      <c r="AU28" s="30"/>
      <c r="AV28" s="30"/>
      <c r="AW28" s="30"/>
      <c r="AX28" s="30"/>
      <c r="AY28" s="30"/>
      <c r="AZ28" s="30"/>
      <c r="BA28" s="30" t="n">
        <f aca="false">IF(SUM(AR28:AY28)&gt;1, 1, 0)</f>
        <v>0</v>
      </c>
      <c r="BB28" s="31"/>
      <c r="BC28" s="30" t="n">
        <v>5</v>
      </c>
    </row>
    <row r="29" customFormat="false" ht="15.75" hidden="false" customHeight="false" outlineLevel="0" collapsed="false">
      <c r="A29" s="30" t="n">
        <v>3</v>
      </c>
      <c r="B29" s="53" t="s">
        <v>230</v>
      </c>
      <c r="C29" s="61" t="s">
        <v>231</v>
      </c>
      <c r="D29" s="51" t="n">
        <v>0</v>
      </c>
      <c r="E29" s="41" t="s">
        <v>15</v>
      </c>
      <c r="F29" s="62"/>
      <c r="G29" s="41" t="n">
        <v>1</v>
      </c>
      <c r="H29" s="41"/>
      <c r="I29" s="62"/>
      <c r="J29" s="63" t="n">
        <v>1</v>
      </c>
      <c r="K29" s="41"/>
      <c r="L29" s="63"/>
      <c r="M29" s="41"/>
      <c r="N29" s="63"/>
      <c r="O29" s="63"/>
      <c r="P29" s="64"/>
      <c r="Q29" s="36" t="n">
        <f aca="false">SUM(J29:M29)</f>
        <v>1</v>
      </c>
      <c r="R29" s="36" t="n">
        <f aca="false">SUM(N29:O29)</f>
        <v>0</v>
      </c>
      <c r="S29" s="62"/>
      <c r="T29" s="63" t="n">
        <v>1</v>
      </c>
      <c r="U29" s="31"/>
      <c r="V29" s="29" t="n">
        <v>1</v>
      </c>
      <c r="W29" s="29"/>
      <c r="X29" s="29"/>
      <c r="Y29" s="29"/>
      <c r="Z29" s="29"/>
      <c r="AA29" s="33"/>
      <c r="AB29" s="36"/>
      <c r="AC29" s="30"/>
      <c r="AD29" s="30"/>
      <c r="AE29" s="36"/>
      <c r="AF29" s="36"/>
      <c r="AG29" s="30"/>
      <c r="AH29" s="36"/>
      <c r="AI29" s="30"/>
      <c r="AJ29" s="31"/>
      <c r="AK29" s="30"/>
      <c r="AL29" s="30"/>
      <c r="AM29" s="30"/>
      <c r="AN29" s="30"/>
      <c r="AO29" s="30"/>
      <c r="AP29" s="30"/>
      <c r="AQ29" s="31"/>
      <c r="AR29" s="30" t="n">
        <v>1</v>
      </c>
      <c r="AS29" s="30"/>
      <c r="AT29" s="30"/>
      <c r="AU29" s="30"/>
      <c r="AV29" s="30"/>
      <c r="AW29" s="30"/>
      <c r="AX29" s="30"/>
      <c r="AY29" s="30"/>
      <c r="AZ29" s="30"/>
      <c r="BA29" s="30" t="n">
        <f aca="false">IF(SUM(AR29:AY29)&gt;1, 1, 0)</f>
        <v>0</v>
      </c>
      <c r="BB29" s="31"/>
      <c r="BC29" s="30" t="n">
        <v>1</v>
      </c>
    </row>
    <row r="30" customFormat="false" ht="15.75" hidden="false" customHeight="false" outlineLevel="0" collapsed="false">
      <c r="A30" s="30" t="n">
        <v>4</v>
      </c>
      <c r="B30" s="49" t="s">
        <v>232</v>
      </c>
      <c r="C30" s="50" t="s">
        <v>233</v>
      </c>
      <c r="D30" s="25" t="n">
        <v>0</v>
      </c>
      <c r="E30" s="30" t="s">
        <v>15</v>
      </c>
      <c r="F30" s="31"/>
      <c r="G30" s="30" t="n">
        <v>1</v>
      </c>
      <c r="H30" s="30"/>
      <c r="I30" s="31"/>
      <c r="J30" s="36" t="n">
        <v>1</v>
      </c>
      <c r="K30" s="30"/>
      <c r="L30" s="36"/>
      <c r="M30" s="30"/>
      <c r="N30" s="36"/>
      <c r="O30" s="36"/>
      <c r="P30" s="33"/>
      <c r="Q30" s="36" t="n">
        <f aca="false">SUM(J30:M30)</f>
        <v>1</v>
      </c>
      <c r="R30" s="36" t="n">
        <f aca="false">SUM(N30:O30)</f>
        <v>0</v>
      </c>
      <c r="S30" s="31"/>
      <c r="T30" s="36" t="n">
        <v>1</v>
      </c>
      <c r="U30" s="31"/>
      <c r="V30" s="29"/>
      <c r="W30" s="29"/>
      <c r="X30" s="29" t="n">
        <v>1</v>
      </c>
      <c r="Y30" s="29"/>
      <c r="Z30" s="29"/>
      <c r="AA30" s="33"/>
      <c r="AB30" s="36"/>
      <c r="AC30" s="30"/>
      <c r="AD30" s="30"/>
      <c r="AE30" s="36"/>
      <c r="AF30" s="36"/>
      <c r="AG30" s="30"/>
      <c r="AH30" s="36"/>
      <c r="AI30" s="30"/>
      <c r="AJ30" s="31"/>
      <c r="AK30" s="30"/>
      <c r="AL30" s="30"/>
      <c r="AM30" s="30"/>
      <c r="AN30" s="30"/>
      <c r="AO30" s="30"/>
      <c r="AP30" s="30"/>
      <c r="AQ30" s="31"/>
      <c r="AS30" s="30"/>
      <c r="AT30" s="30"/>
      <c r="AU30" s="30"/>
      <c r="AV30" s="30"/>
      <c r="AW30" s="30"/>
      <c r="AX30" s="30"/>
      <c r="AY30" s="30"/>
      <c r="AZ30" s="30" t="n">
        <v>1</v>
      </c>
      <c r="BA30" s="30" t="n">
        <f aca="false">IF(SUM(AR30:AY30)&gt;1, 1, 0)</f>
        <v>0</v>
      </c>
      <c r="BB30" s="31"/>
      <c r="BC30" s="30" t="n">
        <v>5</v>
      </c>
    </row>
    <row r="31" customFormat="false" ht="15.75" hidden="false" customHeight="false" outlineLevel="0" collapsed="false">
      <c r="A31" s="30" t="n">
        <v>5</v>
      </c>
      <c r="B31" s="49" t="s">
        <v>234</v>
      </c>
      <c r="C31" s="50" t="s">
        <v>235</v>
      </c>
      <c r="D31" s="25" t="n">
        <v>0</v>
      </c>
      <c r="E31" s="30" t="s">
        <v>15</v>
      </c>
      <c r="F31" s="31"/>
      <c r="G31" s="30" t="n">
        <v>1</v>
      </c>
      <c r="H31" s="30"/>
      <c r="I31" s="31"/>
      <c r="J31" s="36" t="n">
        <v>1</v>
      </c>
      <c r="K31" s="30"/>
      <c r="L31" s="36"/>
      <c r="M31" s="30"/>
      <c r="N31" s="36"/>
      <c r="O31" s="36"/>
      <c r="P31" s="33"/>
      <c r="Q31" s="36" t="n">
        <f aca="false">SUM(J31:M31)</f>
        <v>1</v>
      </c>
      <c r="R31" s="36" t="n">
        <f aca="false">SUM(N31:O31)</f>
        <v>0</v>
      </c>
      <c r="S31" s="31"/>
      <c r="T31" s="36"/>
      <c r="U31" s="31"/>
      <c r="V31" s="29" t="n">
        <v>1</v>
      </c>
      <c r="W31" s="29"/>
      <c r="X31" s="29"/>
      <c r="Y31" s="29"/>
      <c r="Z31" s="29"/>
      <c r="AA31" s="33"/>
      <c r="AB31" s="36"/>
      <c r="AC31" s="30"/>
      <c r="AD31" s="30"/>
      <c r="AE31" s="36"/>
      <c r="AF31" s="36"/>
      <c r="AG31" s="30"/>
      <c r="AH31" s="36"/>
      <c r="AI31" s="30"/>
      <c r="AJ31" s="31"/>
      <c r="AK31" s="30"/>
      <c r="AL31" s="30"/>
      <c r="AM31" s="30"/>
      <c r="AN31" s="30"/>
      <c r="AO31" s="30"/>
      <c r="AP31" s="30"/>
      <c r="AQ31" s="31"/>
      <c r="AR31" s="30" t="n">
        <v>1</v>
      </c>
      <c r="AS31" s="30"/>
      <c r="AT31" s="30"/>
      <c r="AU31" s="30"/>
      <c r="AV31" s="30"/>
      <c r="AW31" s="30"/>
      <c r="AX31" s="30"/>
      <c r="AY31" s="30"/>
      <c r="AZ31" s="30"/>
      <c r="BA31" s="30" t="n">
        <f aca="false">IF(SUM(AR31:AY31)&gt;1, 1, 0)</f>
        <v>0</v>
      </c>
      <c r="BB31" s="31"/>
      <c r="BC31" s="30" t="n">
        <v>6</v>
      </c>
    </row>
    <row r="32" customFormat="false" ht="15.75" hidden="false" customHeight="false" outlineLevel="0" collapsed="false">
      <c r="A32" s="30" t="n">
        <v>6</v>
      </c>
      <c r="B32" s="49" t="s">
        <v>236</v>
      </c>
      <c r="C32" s="50" t="s">
        <v>237</v>
      </c>
      <c r="D32" s="25" t="n">
        <v>0</v>
      </c>
      <c r="E32" s="30" t="s">
        <v>15</v>
      </c>
      <c r="F32" s="31"/>
      <c r="H32" s="30" t="n">
        <v>1</v>
      </c>
      <c r="I32" s="31"/>
      <c r="J32" s="36"/>
      <c r="K32" s="30"/>
      <c r="L32" s="36"/>
      <c r="M32" s="30"/>
      <c r="N32" s="36" t="n">
        <v>1</v>
      </c>
      <c r="O32" s="36"/>
      <c r="P32" s="33"/>
      <c r="Q32" s="36" t="n">
        <f aca="false">SUM(J32:M32)</f>
        <v>0</v>
      </c>
      <c r="R32" s="36" t="n">
        <f aca="false">SUM(N32:O32)</f>
        <v>1</v>
      </c>
      <c r="S32" s="31"/>
      <c r="T32" s="36"/>
      <c r="U32" s="31"/>
      <c r="V32" s="29" t="n">
        <v>1</v>
      </c>
      <c r="W32" s="29"/>
      <c r="X32" s="29"/>
      <c r="Y32" s="29"/>
      <c r="Z32" s="29"/>
      <c r="AA32" s="33"/>
      <c r="AB32" s="36"/>
      <c r="AC32" s="30"/>
      <c r="AD32" s="30"/>
      <c r="AE32" s="36"/>
      <c r="AF32" s="36"/>
      <c r="AG32" s="30"/>
      <c r="AH32" s="36"/>
      <c r="AI32" s="30"/>
      <c r="AJ32" s="31"/>
      <c r="AK32" s="30"/>
      <c r="AL32" s="30" t="n">
        <v>1</v>
      </c>
      <c r="AM32" s="30"/>
      <c r="AN32" s="30"/>
      <c r="AO32" s="30"/>
      <c r="AP32" s="30"/>
      <c r="AQ32" s="31"/>
      <c r="AR32" s="30" t="n">
        <v>1</v>
      </c>
      <c r="AS32" s="39"/>
      <c r="AT32" s="30"/>
      <c r="AV32" s="30" t="n">
        <v>1</v>
      </c>
      <c r="AW32" s="30"/>
      <c r="AX32" s="30"/>
      <c r="AY32" s="30"/>
      <c r="AZ32" s="30"/>
      <c r="BA32" s="30" t="n">
        <f aca="false">IF(SUM(AR32:AY32)&gt;1, 1, 0)</f>
        <v>1</v>
      </c>
      <c r="BB32" s="31"/>
      <c r="BC32" s="30" t="n">
        <v>16</v>
      </c>
    </row>
    <row r="33" customFormat="false" ht="15.75" hidden="false" customHeight="false" outlineLevel="0" collapsed="false">
      <c r="A33" s="30" t="n">
        <v>7</v>
      </c>
      <c r="B33" s="49" t="s">
        <v>238</v>
      </c>
      <c r="C33" s="50" t="s">
        <v>239</v>
      </c>
      <c r="D33" s="25" t="n">
        <v>1</v>
      </c>
      <c r="E33" s="30" t="s">
        <v>15</v>
      </c>
      <c r="F33" s="31"/>
      <c r="G33" s="30" t="n">
        <v>1</v>
      </c>
      <c r="H33" s="30"/>
      <c r="I33" s="31"/>
      <c r="J33" s="36" t="n">
        <v>1</v>
      </c>
      <c r="K33" s="30"/>
      <c r="L33" s="36"/>
      <c r="M33" s="30"/>
      <c r="N33" s="36"/>
      <c r="O33" s="36"/>
      <c r="P33" s="33"/>
      <c r="Q33" s="36" t="n">
        <f aca="false">SUM(J33:M33)</f>
        <v>1</v>
      </c>
      <c r="R33" s="36" t="n">
        <f aca="false">SUM(N33:O33)</f>
        <v>0</v>
      </c>
      <c r="S33" s="31"/>
      <c r="T33" s="36"/>
      <c r="U33" s="31"/>
      <c r="V33" s="29"/>
      <c r="W33" s="29"/>
      <c r="X33" s="29"/>
      <c r="Y33" s="29" t="n">
        <v>1</v>
      </c>
      <c r="Z33" s="29"/>
      <c r="AA33" s="33"/>
      <c r="AB33" s="36"/>
      <c r="AC33" s="30"/>
      <c r="AD33" s="30"/>
      <c r="AE33" s="36"/>
      <c r="AF33" s="36"/>
      <c r="AG33" s="30"/>
      <c r="AH33" s="36"/>
      <c r="AI33" s="30"/>
      <c r="AJ33" s="31"/>
      <c r="AK33" s="30"/>
      <c r="AL33" s="30"/>
      <c r="AM33" s="30"/>
      <c r="AN33" s="30"/>
      <c r="AO33" s="30"/>
      <c r="AP33" s="30"/>
      <c r="AQ33" s="31"/>
      <c r="AR33" s="30"/>
      <c r="AS33" s="30"/>
      <c r="AT33" s="30"/>
      <c r="AU33" s="30"/>
      <c r="AV33" s="30"/>
      <c r="AW33" s="30"/>
      <c r="AX33" s="30"/>
      <c r="AY33" s="30"/>
      <c r="AZ33" s="30" t="n">
        <v>1</v>
      </c>
      <c r="BA33" s="30" t="n">
        <f aca="false">IF(SUM(AR33:AY33)&gt;1, 1, 0)</f>
        <v>0</v>
      </c>
      <c r="BB33" s="31"/>
      <c r="BC33" s="30" t="n">
        <v>6</v>
      </c>
    </row>
    <row r="34" customFormat="false" ht="15.75" hidden="false" customHeight="false" outlineLevel="0" collapsed="false">
      <c r="A34" s="30" t="n">
        <v>8</v>
      </c>
      <c r="B34" s="49" t="s">
        <v>240</v>
      </c>
      <c r="C34" s="50" t="s">
        <v>241</v>
      </c>
      <c r="D34" s="25"/>
      <c r="E34" s="30" t="s">
        <v>15</v>
      </c>
      <c r="F34" s="31"/>
      <c r="G34" s="30"/>
      <c r="H34" s="30" t="n">
        <v>1</v>
      </c>
      <c r="I34" s="31"/>
      <c r="J34" s="36"/>
      <c r="K34" s="30" t="n">
        <v>1</v>
      </c>
      <c r="L34" s="36"/>
      <c r="M34" s="30"/>
      <c r="N34" s="36"/>
      <c r="O34" s="36"/>
      <c r="P34" s="33"/>
      <c r="Q34" s="36" t="n">
        <f aca="false">SUM(J34:M34)</f>
        <v>1</v>
      </c>
      <c r="R34" s="36" t="n">
        <f aca="false">SUM(N34:O34)</f>
        <v>0</v>
      </c>
      <c r="S34" s="31"/>
      <c r="T34" s="36"/>
      <c r="U34" s="31"/>
      <c r="V34" s="29"/>
      <c r="W34" s="29"/>
      <c r="X34" s="29" t="n">
        <v>1</v>
      </c>
      <c r="Y34" s="29"/>
      <c r="Z34" s="29"/>
      <c r="AA34" s="33"/>
      <c r="AB34" s="36"/>
      <c r="AC34" s="30"/>
      <c r="AD34" s="30"/>
      <c r="AE34" s="36"/>
      <c r="AF34" s="36"/>
      <c r="AG34" s="30"/>
      <c r="AH34" s="36"/>
      <c r="AI34" s="30"/>
      <c r="AJ34" s="31"/>
      <c r="AK34" s="30"/>
      <c r="AL34" s="30"/>
      <c r="AM34" s="30"/>
      <c r="AN34" s="30"/>
      <c r="AO34" s="30"/>
      <c r="AP34" s="30"/>
      <c r="AQ34" s="31"/>
      <c r="AR34" s="30"/>
      <c r="AS34" s="30"/>
      <c r="AT34" s="30"/>
      <c r="AU34" s="30" t="n">
        <v>1</v>
      </c>
      <c r="AV34" s="30" t="n">
        <v>1</v>
      </c>
      <c r="AW34" s="30"/>
      <c r="AX34" s="30"/>
      <c r="AY34" s="30"/>
      <c r="AZ34" s="30"/>
      <c r="BA34" s="30" t="n">
        <f aca="false">IF(SUM(AR34:AY34)&gt;1, 1, 0)</f>
        <v>1</v>
      </c>
      <c r="BB34" s="31"/>
      <c r="BC34" s="30" t="n">
        <v>8</v>
      </c>
    </row>
    <row r="35" customFormat="false" ht="15.75" hidden="false" customHeight="false" outlineLevel="0" collapsed="false">
      <c r="A35" s="30" t="n">
        <v>9</v>
      </c>
      <c r="B35" s="49" t="s">
        <v>242</v>
      </c>
      <c r="C35" s="50" t="s">
        <v>243</v>
      </c>
      <c r="D35" s="25" t="n">
        <v>0</v>
      </c>
      <c r="E35" s="30" t="s">
        <v>15</v>
      </c>
      <c r="F35" s="31"/>
      <c r="G35" s="30"/>
      <c r="H35" s="30" t="n">
        <v>1</v>
      </c>
      <c r="I35" s="31"/>
      <c r="J35" s="36"/>
      <c r="K35" s="30"/>
      <c r="L35" s="36"/>
      <c r="M35" s="30"/>
      <c r="N35" s="36" t="n">
        <v>1</v>
      </c>
      <c r="O35" s="36"/>
      <c r="P35" s="33"/>
      <c r="Q35" s="36" t="n">
        <f aca="false">SUM(J35:M35)</f>
        <v>0</v>
      </c>
      <c r="R35" s="36" t="n">
        <f aca="false">SUM(N35:O35)</f>
        <v>1</v>
      </c>
      <c r="S35" s="31"/>
      <c r="T35" s="36"/>
      <c r="U35" s="31"/>
      <c r="V35" s="29" t="n">
        <v>1</v>
      </c>
      <c r="W35" s="29"/>
      <c r="X35" s="29"/>
      <c r="Y35" s="29"/>
      <c r="Z35" s="29"/>
      <c r="AA35" s="33"/>
      <c r="AB35" s="36"/>
      <c r="AC35" s="30" t="n">
        <v>1</v>
      </c>
      <c r="AD35" s="30"/>
      <c r="AE35" s="36"/>
      <c r="AF35" s="36"/>
      <c r="AG35" s="30"/>
      <c r="AH35" s="36"/>
      <c r="AI35" s="30"/>
      <c r="AJ35" s="31"/>
      <c r="AK35" s="30" t="n">
        <v>1</v>
      </c>
      <c r="AL35" s="30" t="n">
        <v>1</v>
      </c>
      <c r="AM35" s="30"/>
      <c r="AN35" s="30"/>
      <c r="AO35" s="30"/>
      <c r="AP35" s="30"/>
      <c r="AQ35" s="31"/>
      <c r="AR35" s="30"/>
      <c r="AS35" s="30"/>
      <c r="AT35" s="30"/>
      <c r="AU35" s="30" t="n">
        <v>1</v>
      </c>
      <c r="AV35" s="30"/>
      <c r="BA35" s="30" t="n">
        <f aca="false">IF(SUM(AR35:AY35)&gt;1, 1, 0)</f>
        <v>0</v>
      </c>
      <c r="BB35" s="31"/>
      <c r="BC35" s="30" t="n">
        <v>10</v>
      </c>
    </row>
    <row r="36" customFormat="false" ht="15.75" hidden="false" customHeight="false" outlineLevel="0" collapsed="false">
      <c r="A36" s="30" t="n">
        <v>10</v>
      </c>
      <c r="B36" s="49" t="s">
        <v>244</v>
      </c>
      <c r="C36" s="50" t="s">
        <v>245</v>
      </c>
      <c r="D36" s="25" t="n">
        <v>0</v>
      </c>
      <c r="E36" s="30" t="s">
        <v>15</v>
      </c>
      <c r="F36" s="31"/>
      <c r="G36" s="30" t="n">
        <v>1</v>
      </c>
      <c r="H36" s="30"/>
      <c r="I36" s="31"/>
      <c r="J36" s="36" t="n">
        <v>1</v>
      </c>
      <c r="K36" s="30"/>
      <c r="L36" s="36"/>
      <c r="M36" s="30"/>
      <c r="N36" s="36"/>
      <c r="O36" s="36"/>
      <c r="P36" s="33"/>
      <c r="Q36" s="36" t="n">
        <f aca="false">SUM(J36:M36)</f>
        <v>1</v>
      </c>
      <c r="R36" s="36" t="n">
        <f aca="false">SUM(N36:O36)</f>
        <v>0</v>
      </c>
      <c r="S36" s="31"/>
      <c r="T36" s="36"/>
      <c r="U36" s="31"/>
      <c r="V36" s="29" t="n">
        <v>1</v>
      </c>
      <c r="W36" s="29"/>
      <c r="X36" s="29"/>
      <c r="Y36" s="29"/>
      <c r="Z36" s="29"/>
      <c r="AA36" s="33"/>
      <c r="AB36" s="36" t="n">
        <v>1</v>
      </c>
      <c r="AC36" s="30"/>
      <c r="AD36" s="30"/>
      <c r="AE36" s="36"/>
      <c r="AF36" s="36"/>
      <c r="AG36" s="30"/>
      <c r="AH36" s="36"/>
      <c r="AI36" s="30"/>
      <c r="AJ36" s="31"/>
      <c r="AK36" s="30"/>
      <c r="AL36" s="30"/>
      <c r="AM36" s="30"/>
      <c r="AN36" s="30"/>
      <c r="AO36" s="30"/>
      <c r="AP36" s="30"/>
      <c r="AQ36" s="31"/>
      <c r="AR36" s="30" t="n">
        <v>1</v>
      </c>
      <c r="AS36" s="30"/>
      <c r="AT36" s="30"/>
      <c r="AU36" s="30"/>
      <c r="AV36" s="30"/>
      <c r="AW36" s="30"/>
      <c r="AX36" s="30"/>
      <c r="AY36" s="30"/>
      <c r="AZ36" s="30"/>
      <c r="BA36" s="30" t="n">
        <f aca="false">IF(SUM(AR36:AY36)&gt;1, 1, 0)</f>
        <v>0</v>
      </c>
      <c r="BB36" s="31"/>
      <c r="BC36" s="30" t="n">
        <v>2</v>
      </c>
    </row>
    <row r="37" customFormat="false" ht="15.75" hidden="false" customHeight="false" outlineLevel="0" collapsed="false">
      <c r="A37" s="30" t="n">
        <v>11</v>
      </c>
      <c r="B37" s="49" t="s">
        <v>246</v>
      </c>
      <c r="C37" s="50"/>
      <c r="D37" s="25"/>
      <c r="E37" s="30" t="s">
        <v>15</v>
      </c>
      <c r="F37" s="31"/>
      <c r="G37" s="30"/>
      <c r="H37" s="30" t="n">
        <v>1</v>
      </c>
      <c r="I37" s="31"/>
      <c r="J37" s="36"/>
      <c r="K37" s="30"/>
      <c r="L37" s="36"/>
      <c r="M37" s="30"/>
      <c r="N37" s="36" t="n">
        <v>1</v>
      </c>
      <c r="O37" s="36"/>
      <c r="P37" s="33"/>
      <c r="Q37" s="36" t="n">
        <f aca="false">SUM(J37:M37)</f>
        <v>0</v>
      </c>
      <c r="R37" s="36" t="n">
        <f aca="false">SUM(N37:O37)</f>
        <v>1</v>
      </c>
      <c r="S37" s="31"/>
      <c r="T37" s="36"/>
      <c r="U37" s="31"/>
      <c r="V37" s="29" t="n">
        <v>1</v>
      </c>
      <c r="W37" s="29"/>
      <c r="X37" s="29"/>
      <c r="Y37" s="29"/>
      <c r="Z37" s="29"/>
      <c r="AA37" s="33"/>
      <c r="AB37" s="36"/>
      <c r="AC37" s="30" t="n">
        <v>1</v>
      </c>
      <c r="AD37" s="30"/>
      <c r="AE37" s="36"/>
      <c r="AF37" s="36"/>
      <c r="AG37" s="30"/>
      <c r="AH37" s="36"/>
      <c r="AI37" s="30"/>
      <c r="AJ37" s="31"/>
      <c r="AK37" s="30"/>
      <c r="AL37" s="30" t="n">
        <v>1</v>
      </c>
      <c r="AM37" s="30"/>
      <c r="AN37" s="30"/>
      <c r="AO37" s="30"/>
      <c r="AP37" s="30"/>
      <c r="AQ37" s="31"/>
      <c r="AR37" s="30"/>
      <c r="AS37" s="30"/>
      <c r="AT37" s="30"/>
      <c r="AU37" s="30" t="n">
        <v>1</v>
      </c>
      <c r="AV37" s="30"/>
      <c r="AW37" s="30"/>
      <c r="AX37" s="30"/>
      <c r="AY37" s="30"/>
      <c r="AZ37" s="30"/>
      <c r="BA37" s="30" t="n">
        <f aca="false">IF(SUM(AR37:AY37)&gt;1, 1, 0)</f>
        <v>0</v>
      </c>
      <c r="BB37" s="31"/>
      <c r="BC37" s="30" t="n">
        <v>2</v>
      </c>
    </row>
    <row r="38" customFormat="false" ht="15.75" hidden="false" customHeight="false" outlineLevel="0" collapsed="false">
      <c r="A38" s="30" t="n">
        <v>12</v>
      </c>
      <c r="B38" s="49" t="s">
        <v>247</v>
      </c>
      <c r="C38" s="50"/>
      <c r="D38" s="25"/>
      <c r="E38" s="30" t="s">
        <v>15</v>
      </c>
      <c r="F38" s="31"/>
      <c r="G38" s="30"/>
      <c r="H38" s="30" t="n">
        <v>1</v>
      </c>
      <c r="I38" s="31"/>
      <c r="J38" s="36"/>
      <c r="K38" s="30"/>
      <c r="L38" s="36" t="n">
        <v>1</v>
      </c>
      <c r="M38" s="30"/>
      <c r="N38" s="36"/>
      <c r="O38" s="36"/>
      <c r="P38" s="33"/>
      <c r="Q38" s="36" t="n">
        <f aca="false">SUM(J38:M38)</f>
        <v>1</v>
      </c>
      <c r="R38" s="36" t="n">
        <f aca="false">SUM(N38:O38)</f>
        <v>0</v>
      </c>
      <c r="S38" s="31"/>
      <c r="T38" s="36"/>
      <c r="U38" s="31"/>
      <c r="V38" s="29" t="n">
        <v>1</v>
      </c>
      <c r="W38" s="29"/>
      <c r="X38" s="29"/>
      <c r="Y38" s="29"/>
      <c r="Z38" s="29"/>
      <c r="AA38" s="33"/>
      <c r="AB38" s="36"/>
      <c r="AC38" s="30" t="n">
        <v>1</v>
      </c>
      <c r="AD38" s="30"/>
      <c r="AE38" s="36"/>
      <c r="AF38" s="36"/>
      <c r="AG38" s="30"/>
      <c r="AH38" s="36"/>
      <c r="AI38" s="30"/>
      <c r="AJ38" s="31"/>
      <c r="AK38" s="30"/>
      <c r="AL38" s="30"/>
      <c r="AM38" s="30"/>
      <c r="AN38" s="30"/>
      <c r="AO38" s="30"/>
      <c r="AP38" s="30"/>
      <c r="AQ38" s="31"/>
      <c r="AR38" s="30"/>
      <c r="AS38" s="30" t="n">
        <v>1</v>
      </c>
      <c r="AT38" s="30"/>
      <c r="AU38" s="30"/>
      <c r="AV38" s="30"/>
      <c r="AW38" s="30"/>
      <c r="AX38" s="30"/>
      <c r="AY38" s="30"/>
      <c r="AZ38" s="30"/>
      <c r="BA38" s="30" t="n">
        <f aca="false">IF(SUM(AR38:AY38)&gt;1, 1, 0)</f>
        <v>0</v>
      </c>
      <c r="BB38" s="31"/>
      <c r="BC38" s="30" t="n">
        <v>3</v>
      </c>
    </row>
    <row r="39" customFormat="false" ht="15.75" hidden="false" customHeight="false" outlineLevel="0" collapsed="false">
      <c r="A39" s="30" t="n">
        <v>13</v>
      </c>
      <c r="B39" s="49" t="s">
        <v>248</v>
      </c>
      <c r="C39" s="50" t="s">
        <v>249</v>
      </c>
      <c r="D39" s="25" t="n">
        <v>0</v>
      </c>
      <c r="E39" s="30" t="s">
        <v>15</v>
      </c>
      <c r="F39" s="31"/>
      <c r="G39" s="30"/>
      <c r="H39" s="30" t="n">
        <v>1</v>
      </c>
      <c r="I39" s="31"/>
      <c r="J39" s="36"/>
      <c r="K39" s="30"/>
      <c r="L39" s="36"/>
      <c r="M39" s="30"/>
      <c r="N39" s="36" t="n">
        <v>1</v>
      </c>
      <c r="O39" s="36"/>
      <c r="P39" s="33"/>
      <c r="Q39" s="36" t="n">
        <f aca="false">SUM(J39:M39)</f>
        <v>0</v>
      </c>
      <c r="R39" s="36" t="n">
        <f aca="false">SUM(N39:O39)</f>
        <v>1</v>
      </c>
      <c r="S39" s="31"/>
      <c r="T39" s="36"/>
      <c r="U39" s="31"/>
      <c r="V39" s="29" t="n">
        <v>1</v>
      </c>
      <c r="W39" s="29"/>
      <c r="X39" s="29"/>
      <c r="Y39" s="29"/>
      <c r="Z39" s="29"/>
      <c r="AA39" s="33"/>
      <c r="AB39" s="36"/>
      <c r="AC39" s="30"/>
      <c r="AD39" s="30"/>
      <c r="AE39" s="36"/>
      <c r="AF39" s="36"/>
      <c r="AG39" s="30"/>
      <c r="AH39" s="36" t="n">
        <v>1</v>
      </c>
      <c r="AI39" s="30"/>
      <c r="AJ39" s="31"/>
      <c r="AK39" s="30"/>
      <c r="AL39" s="30" t="n">
        <v>1</v>
      </c>
      <c r="AM39" s="30"/>
      <c r="AN39" s="30"/>
      <c r="AO39" s="30"/>
      <c r="AP39" s="30"/>
      <c r="AQ39" s="31"/>
      <c r="AR39" s="30" t="n">
        <v>1</v>
      </c>
      <c r="AS39" s="30" t="n">
        <v>1</v>
      </c>
      <c r="AT39" s="30"/>
      <c r="AU39" s="30"/>
      <c r="AV39" s="30"/>
      <c r="AW39" s="30"/>
      <c r="AX39" s="30"/>
      <c r="AY39" s="30"/>
      <c r="AZ39" s="30"/>
      <c r="BA39" s="30" t="n">
        <f aca="false">IF(SUM(AR39:AY39)&gt;1, 1, 0)</f>
        <v>1</v>
      </c>
      <c r="BB39" s="31"/>
      <c r="BC39" s="30" t="n">
        <v>16</v>
      </c>
    </row>
    <row r="40" customFormat="false" ht="15.75" hidden="false" customHeight="false" outlineLevel="0" collapsed="false">
      <c r="A40" s="30" t="n">
        <v>14</v>
      </c>
      <c r="B40" s="49" t="s">
        <v>250</v>
      </c>
      <c r="C40" s="50" t="s">
        <v>251</v>
      </c>
      <c r="D40" s="25"/>
      <c r="E40" s="30" t="s">
        <v>15</v>
      </c>
      <c r="F40" s="31"/>
      <c r="G40" s="30" t="n">
        <v>1</v>
      </c>
      <c r="H40" s="30"/>
      <c r="I40" s="31"/>
      <c r="J40" s="36" t="n">
        <v>1</v>
      </c>
      <c r="K40" s="30"/>
      <c r="L40" s="36"/>
      <c r="M40" s="30"/>
      <c r="N40" s="36"/>
      <c r="O40" s="36"/>
      <c r="P40" s="33"/>
      <c r="Q40" s="36" t="n">
        <f aca="false">SUM(J40:M40)</f>
        <v>1</v>
      </c>
      <c r="R40" s="36" t="n">
        <f aca="false">SUM(N40:O40)</f>
        <v>0</v>
      </c>
      <c r="S40" s="31"/>
      <c r="T40" s="36"/>
      <c r="U40" s="31"/>
      <c r="V40" s="29"/>
      <c r="W40" s="29"/>
      <c r="X40" s="29"/>
      <c r="Y40" s="29" t="n">
        <v>1</v>
      </c>
      <c r="Z40" s="29"/>
      <c r="AA40" s="33"/>
      <c r="AB40" s="36"/>
      <c r="AC40" s="30"/>
      <c r="AD40" s="30"/>
      <c r="AE40" s="36"/>
      <c r="AF40" s="36" t="n">
        <v>1</v>
      </c>
      <c r="AG40" s="30"/>
      <c r="AH40" s="36"/>
      <c r="AI40" s="30"/>
      <c r="AJ40" s="31"/>
      <c r="AK40" s="30"/>
      <c r="AL40" s="30"/>
      <c r="AM40" s="30"/>
      <c r="AN40" s="30"/>
      <c r="AO40" s="30"/>
      <c r="AP40" s="30"/>
      <c r="AQ40" s="31"/>
      <c r="AR40" s="30"/>
      <c r="AS40" s="30"/>
      <c r="AT40" s="30"/>
      <c r="AU40" s="30"/>
      <c r="AV40" s="30"/>
      <c r="AW40" s="30"/>
      <c r="AX40" s="30"/>
      <c r="AY40" s="30"/>
      <c r="AZ40" s="30" t="n">
        <v>1</v>
      </c>
      <c r="BA40" s="30" t="n">
        <f aca="false">IF(SUM(AR40:AY40)&gt;1, 1, 0)</f>
        <v>0</v>
      </c>
      <c r="BB40" s="31"/>
      <c r="BC40" s="30" t="n">
        <v>1</v>
      </c>
    </row>
    <row r="41" customFormat="false" ht="15.75" hidden="false" customHeight="false" outlineLevel="0" collapsed="false">
      <c r="A41" s="30" t="n">
        <v>15</v>
      </c>
      <c r="B41" s="49" t="s">
        <v>252</v>
      </c>
      <c r="C41" s="37" t="s">
        <v>253</v>
      </c>
      <c r="D41" s="25" t="n">
        <v>1</v>
      </c>
      <c r="E41" s="30" t="s">
        <v>15</v>
      </c>
      <c r="F41" s="31"/>
      <c r="G41" s="30" t="n">
        <v>1</v>
      </c>
      <c r="H41" s="30"/>
      <c r="I41" s="31"/>
      <c r="J41" s="36" t="n">
        <v>1</v>
      </c>
      <c r="K41" s="30"/>
      <c r="L41" s="36"/>
      <c r="M41" s="30"/>
      <c r="N41" s="36"/>
      <c r="O41" s="36"/>
      <c r="P41" s="33"/>
      <c r="Q41" s="36" t="n">
        <f aca="false">SUM(J41:M41)</f>
        <v>1</v>
      </c>
      <c r="R41" s="36" t="n">
        <f aca="false">SUM(N41:O41)</f>
        <v>0</v>
      </c>
      <c r="S41" s="31"/>
      <c r="T41" s="36"/>
      <c r="U41" s="31"/>
      <c r="V41" s="29" t="n">
        <v>1</v>
      </c>
      <c r="W41" s="29"/>
      <c r="X41" s="29"/>
      <c r="Y41" s="29"/>
      <c r="Z41" s="29"/>
      <c r="AA41" s="33"/>
      <c r="AB41" s="36" t="n">
        <v>1</v>
      </c>
      <c r="AC41" s="30"/>
      <c r="AD41" s="30"/>
      <c r="AE41" s="36"/>
      <c r="AF41" s="36"/>
      <c r="AG41" s="30"/>
      <c r="AH41" s="36"/>
      <c r="AI41" s="30"/>
      <c r="AJ41" s="31"/>
      <c r="AK41" s="30"/>
      <c r="AL41" s="30"/>
      <c r="AM41" s="30"/>
      <c r="AN41" s="30"/>
      <c r="AO41" s="30"/>
      <c r="AP41" s="30"/>
      <c r="AQ41" s="31"/>
      <c r="AR41" s="30" t="n">
        <v>1</v>
      </c>
      <c r="AS41" s="30"/>
      <c r="AT41" s="30"/>
      <c r="AU41" s="30"/>
      <c r="AV41" s="30"/>
      <c r="AW41" s="30"/>
      <c r="AX41" s="30"/>
      <c r="AY41" s="30"/>
      <c r="AZ41" s="30"/>
      <c r="BA41" s="30" t="n">
        <f aca="false">IF(SUM(AR41:AY41)&gt;1, 1, 0)</f>
        <v>0</v>
      </c>
      <c r="BB41" s="31"/>
      <c r="BC41" s="30" t="n">
        <v>5</v>
      </c>
    </row>
    <row r="42" customFormat="false" ht="15.75" hidden="false" customHeight="false" outlineLevel="0" collapsed="false">
      <c r="A42" s="30" t="n">
        <v>16</v>
      </c>
      <c r="B42" s="49" t="s">
        <v>254</v>
      </c>
      <c r="C42" s="38" t="s">
        <v>255</v>
      </c>
      <c r="D42" s="25"/>
      <c r="E42" s="30" t="s">
        <v>15</v>
      </c>
      <c r="F42" s="31"/>
      <c r="H42" s="30" t="n">
        <v>1</v>
      </c>
      <c r="I42" s="31"/>
      <c r="J42" s="36"/>
      <c r="K42" s="30"/>
      <c r="L42" s="36" t="n">
        <v>1</v>
      </c>
      <c r="M42" s="30"/>
      <c r="N42" s="36"/>
      <c r="O42" s="36"/>
      <c r="P42" s="33"/>
      <c r="Q42" s="36" t="n">
        <f aca="false">SUM(J42:M42)</f>
        <v>1</v>
      </c>
      <c r="R42" s="36" t="n">
        <f aca="false">SUM(N42:O42)</f>
        <v>0</v>
      </c>
      <c r="S42" s="31"/>
      <c r="T42" s="36"/>
      <c r="U42" s="31"/>
      <c r="V42" s="29"/>
      <c r="W42" s="29"/>
      <c r="X42" s="29"/>
      <c r="Y42" s="29" t="n">
        <v>1</v>
      </c>
      <c r="Z42" s="29"/>
      <c r="AA42" s="33"/>
      <c r="AB42" s="36"/>
      <c r="AC42" s="30"/>
      <c r="AD42" s="30"/>
      <c r="AE42" s="36"/>
      <c r="AF42" s="36" t="n">
        <v>1</v>
      </c>
      <c r="AG42" s="30"/>
      <c r="AH42" s="36"/>
      <c r="AI42" s="30"/>
      <c r="AJ42" s="31"/>
      <c r="AK42" s="30"/>
      <c r="AL42" s="30"/>
      <c r="AM42" s="30"/>
      <c r="AN42" s="30"/>
      <c r="AO42" s="30"/>
      <c r="AP42" s="30"/>
      <c r="AQ42" s="31"/>
      <c r="AR42" s="30"/>
      <c r="AS42" s="30"/>
      <c r="AT42" s="30" t="n">
        <v>1</v>
      </c>
      <c r="AU42" s="30"/>
      <c r="AV42" s="30"/>
      <c r="AW42" s="30"/>
      <c r="AX42" s="30"/>
      <c r="AY42" s="30"/>
      <c r="AZ42" s="30"/>
      <c r="BA42" s="30" t="n">
        <f aca="false">IF(SUM(AR42:AY42)&gt;1, 1, 0)</f>
        <v>0</v>
      </c>
      <c r="BB42" s="31"/>
      <c r="BC42" s="30" t="n">
        <v>3</v>
      </c>
    </row>
    <row r="43" customFormat="false" ht="15.75" hidden="false" customHeight="false" outlineLevel="0" collapsed="false">
      <c r="A43" s="30" t="n">
        <v>17</v>
      </c>
      <c r="B43" s="49" t="s">
        <v>256</v>
      </c>
      <c r="C43" s="38" t="s">
        <v>257</v>
      </c>
      <c r="D43" s="25" t="n">
        <v>0</v>
      </c>
      <c r="E43" s="30" t="s">
        <v>15</v>
      </c>
      <c r="F43" s="31"/>
      <c r="G43" s="30" t="n">
        <v>1</v>
      </c>
      <c r="H43" s="30"/>
      <c r="I43" s="31"/>
      <c r="J43" s="36" t="n">
        <v>1</v>
      </c>
      <c r="K43" s="30"/>
      <c r="L43" s="36"/>
      <c r="M43" s="30"/>
      <c r="N43" s="36"/>
      <c r="O43" s="36"/>
      <c r="P43" s="33"/>
      <c r="Q43" s="36" t="n">
        <f aca="false">SUM(J43:M43)</f>
        <v>1</v>
      </c>
      <c r="R43" s="36" t="n">
        <f aca="false">SUM(N43:O43)</f>
        <v>0</v>
      </c>
      <c r="S43" s="31"/>
      <c r="T43" s="36"/>
      <c r="U43" s="31"/>
      <c r="V43" s="29" t="n">
        <v>1</v>
      </c>
      <c r="W43" s="29"/>
      <c r="X43" s="29"/>
      <c r="Y43" s="29"/>
      <c r="Z43" s="29"/>
      <c r="AA43" s="33"/>
      <c r="AB43" s="36" t="n">
        <v>1</v>
      </c>
      <c r="AC43" s="30"/>
      <c r="AD43" s="30"/>
      <c r="AE43" s="36"/>
      <c r="AF43" s="36"/>
      <c r="AG43" s="30"/>
      <c r="AH43" s="36"/>
      <c r="AI43" s="30"/>
      <c r="AJ43" s="31"/>
      <c r="AK43" s="30"/>
      <c r="AL43" s="30"/>
      <c r="AM43" s="30"/>
      <c r="AN43" s="30"/>
      <c r="AO43" s="30"/>
      <c r="AP43" s="30"/>
      <c r="AQ43" s="31"/>
      <c r="AR43" s="30" t="n">
        <v>1</v>
      </c>
      <c r="AS43" s="30"/>
      <c r="AT43" s="30"/>
      <c r="AU43" s="30"/>
      <c r="AV43" s="30"/>
      <c r="AW43" s="30"/>
      <c r="AX43" s="30"/>
      <c r="AY43" s="30"/>
      <c r="AZ43" s="30"/>
      <c r="BA43" s="30" t="n">
        <f aca="false">IF(SUM(AR43:AY43)&gt;1, 1, 0)</f>
        <v>0</v>
      </c>
      <c r="BB43" s="31"/>
      <c r="BC43" s="30" t="n">
        <v>6</v>
      </c>
    </row>
    <row r="44" customFormat="false" ht="15.75" hidden="false" customHeight="false" outlineLevel="0" collapsed="false">
      <c r="A44" s="31"/>
      <c r="B44" s="47"/>
      <c r="C44" s="48"/>
      <c r="D44" s="27"/>
      <c r="E44" s="31"/>
      <c r="F44" s="31"/>
      <c r="G44" s="31"/>
      <c r="H44" s="31"/>
      <c r="I44" s="31"/>
      <c r="J44" s="33"/>
      <c r="K44" s="31"/>
      <c r="L44" s="33"/>
      <c r="M44" s="31"/>
      <c r="N44" s="33"/>
      <c r="O44" s="33"/>
      <c r="P44" s="33"/>
      <c r="Q44" s="33"/>
      <c r="R44" s="33"/>
      <c r="S44" s="31"/>
      <c r="T44" s="33"/>
      <c r="U44" s="31"/>
      <c r="V44" s="28"/>
      <c r="W44" s="28"/>
      <c r="X44" s="28"/>
      <c r="Y44" s="28"/>
      <c r="Z44" s="28"/>
      <c r="AA44" s="33"/>
      <c r="AB44" s="33"/>
      <c r="AC44" s="31"/>
      <c r="AD44" s="31"/>
      <c r="AE44" s="33"/>
      <c r="AF44" s="33"/>
      <c r="AG44" s="31"/>
      <c r="AH44" s="33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</row>
    <row r="45" customFormat="false" ht="15.75" hidden="false" customHeight="false" outlineLevel="0" collapsed="false">
      <c r="A45" s="30" t="n">
        <v>1</v>
      </c>
      <c r="B45" s="49" t="s">
        <v>258</v>
      </c>
      <c r="C45" s="50" t="s">
        <v>259</v>
      </c>
      <c r="D45" s="25" t="n">
        <v>0</v>
      </c>
      <c r="E45" s="30" t="s">
        <v>17</v>
      </c>
      <c r="F45" s="31"/>
      <c r="G45" s="30" t="n">
        <v>1</v>
      </c>
      <c r="H45" s="30"/>
      <c r="I45" s="31"/>
      <c r="J45" s="36" t="n">
        <v>1</v>
      </c>
      <c r="K45" s="30"/>
      <c r="L45" s="36"/>
      <c r="M45" s="30"/>
      <c r="N45" s="36"/>
      <c r="O45" s="36"/>
      <c r="P45" s="33"/>
      <c r="Q45" s="36" t="n">
        <f aca="false">SUM(J45:M45)</f>
        <v>1</v>
      </c>
      <c r="R45" s="36" t="n">
        <f aca="false">SUM(N45:O45)</f>
        <v>0</v>
      </c>
      <c r="S45" s="31"/>
      <c r="T45" s="36"/>
      <c r="U45" s="31"/>
      <c r="V45" s="29"/>
      <c r="W45" s="29"/>
      <c r="X45" s="29"/>
      <c r="Y45" s="29" t="n">
        <v>1</v>
      </c>
      <c r="Z45" s="29"/>
      <c r="AA45" s="33"/>
      <c r="AB45" s="36"/>
      <c r="AC45" s="30"/>
      <c r="AD45" s="30"/>
      <c r="AE45" s="36"/>
      <c r="AF45" s="36" t="n">
        <v>1</v>
      </c>
      <c r="AG45" s="30"/>
      <c r="AH45" s="36"/>
      <c r="AI45" s="30"/>
      <c r="AJ45" s="31"/>
      <c r="AK45" s="30"/>
      <c r="AL45" s="30"/>
      <c r="AM45" s="30"/>
      <c r="AN45" s="30"/>
      <c r="AO45" s="30"/>
      <c r="AP45" s="30"/>
      <c r="AQ45" s="31"/>
      <c r="AR45" s="30"/>
      <c r="AS45" s="30"/>
      <c r="AT45" s="30"/>
      <c r="AU45" s="30"/>
      <c r="AV45" s="30"/>
      <c r="AW45" s="30"/>
      <c r="AX45" s="30"/>
      <c r="AY45" s="30"/>
      <c r="AZ45" s="30" t="n">
        <v>1</v>
      </c>
      <c r="BA45" s="30" t="n">
        <f aca="false">IF(SUM(AR45:AY45)&gt;1, 1, 0)</f>
        <v>0</v>
      </c>
      <c r="BB45" s="31"/>
      <c r="BC45" s="30" t="n">
        <v>3</v>
      </c>
    </row>
    <row r="46" customFormat="false" ht="15.75" hidden="false" customHeight="false" outlineLevel="0" collapsed="false">
      <c r="A46" s="30" t="n">
        <v>2</v>
      </c>
      <c r="B46" s="49" t="s">
        <v>260</v>
      </c>
      <c r="C46" s="50" t="s">
        <v>261</v>
      </c>
      <c r="D46" s="25"/>
      <c r="E46" s="30" t="s">
        <v>17</v>
      </c>
      <c r="F46" s="31"/>
      <c r="G46" s="30"/>
      <c r="H46" s="30" t="n">
        <v>1</v>
      </c>
      <c r="I46" s="31"/>
      <c r="J46" s="36"/>
      <c r="K46" s="30"/>
      <c r="L46" s="36"/>
      <c r="M46" s="30"/>
      <c r="N46" s="36" t="n">
        <v>1</v>
      </c>
      <c r="O46" s="36"/>
      <c r="P46" s="33"/>
      <c r="Q46" s="36" t="n">
        <f aca="false">SUM(J46:M46)</f>
        <v>0</v>
      </c>
      <c r="R46" s="36" t="n">
        <f aca="false">SUM(N46:O46)</f>
        <v>1</v>
      </c>
      <c r="S46" s="31"/>
      <c r="T46" s="36"/>
      <c r="U46" s="31"/>
      <c r="V46" s="29" t="n">
        <v>1</v>
      </c>
      <c r="W46" s="29"/>
      <c r="X46" s="29"/>
      <c r="Y46" s="29"/>
      <c r="Z46" s="29"/>
      <c r="AA46" s="33"/>
      <c r="AB46" s="36"/>
      <c r="AC46" s="30" t="n">
        <v>1</v>
      </c>
      <c r="AD46" s="30"/>
      <c r="AE46" s="36"/>
      <c r="AF46" s="36"/>
      <c r="AG46" s="30"/>
      <c r="AH46" s="36"/>
      <c r="AI46" s="30"/>
      <c r="AJ46" s="31"/>
      <c r="AK46" s="30"/>
      <c r="AL46" s="30" t="n">
        <v>1</v>
      </c>
      <c r="AM46" s="30"/>
      <c r="AN46" s="30"/>
      <c r="AO46" s="30"/>
      <c r="AP46" s="30"/>
      <c r="AQ46" s="31"/>
      <c r="AR46" s="30" t="n">
        <v>1</v>
      </c>
      <c r="AS46" s="30"/>
      <c r="AT46" s="30"/>
      <c r="AU46" s="30"/>
      <c r="AV46" s="30"/>
      <c r="AW46" s="30"/>
      <c r="AX46" s="30"/>
      <c r="AY46" s="30"/>
      <c r="AZ46" s="30"/>
      <c r="BA46" s="30" t="n">
        <f aca="false">IF(SUM(AR46:AY46)&gt;1, 1, 0)</f>
        <v>0</v>
      </c>
      <c r="BB46" s="31"/>
      <c r="BC46" s="30" t="n">
        <v>13</v>
      </c>
    </row>
    <row r="47" customFormat="false" ht="15.75" hidden="false" customHeight="false" outlineLevel="0" collapsed="false">
      <c r="A47" s="30" t="n">
        <v>3</v>
      </c>
      <c r="B47" s="49" t="s">
        <v>262</v>
      </c>
      <c r="C47" s="50"/>
      <c r="D47" s="25"/>
      <c r="E47" s="30" t="s">
        <v>17</v>
      </c>
      <c r="F47" s="31"/>
      <c r="G47" s="30"/>
      <c r="H47" s="30" t="n">
        <v>1</v>
      </c>
      <c r="I47" s="31"/>
      <c r="J47" s="36"/>
      <c r="K47" s="30" t="n">
        <v>1</v>
      </c>
      <c r="L47" s="36"/>
      <c r="M47" s="30"/>
      <c r="N47" s="36"/>
      <c r="O47" s="36"/>
      <c r="P47" s="33"/>
      <c r="Q47" s="36" t="n">
        <f aca="false">SUM(J47:M47)</f>
        <v>1</v>
      </c>
      <c r="R47" s="36" t="n">
        <f aca="false">SUM(N47:O47)</f>
        <v>0</v>
      </c>
      <c r="S47" s="31"/>
      <c r="T47" s="36"/>
      <c r="U47" s="31"/>
      <c r="V47" s="29"/>
      <c r="W47" s="29" t="n">
        <v>1</v>
      </c>
      <c r="X47" s="29"/>
      <c r="Y47" s="29"/>
      <c r="Z47" s="29"/>
      <c r="AA47" s="33"/>
      <c r="AB47" s="36"/>
      <c r="AD47" s="30"/>
      <c r="AE47" s="36"/>
      <c r="AF47" s="36"/>
      <c r="AG47" s="30"/>
      <c r="AH47" s="36"/>
      <c r="AI47" s="30" t="n">
        <v>1</v>
      </c>
      <c r="AJ47" s="31"/>
      <c r="AK47" s="30"/>
      <c r="AL47" s="30"/>
      <c r="AM47" s="30"/>
      <c r="AN47" s="30"/>
      <c r="AO47" s="30" t="n">
        <v>1</v>
      </c>
      <c r="AP47" s="30"/>
      <c r="AQ47" s="31"/>
      <c r="AR47" s="30"/>
      <c r="AS47" s="30"/>
      <c r="AT47" s="30"/>
      <c r="AU47" s="39" t="n">
        <v>1</v>
      </c>
      <c r="AV47" s="30"/>
      <c r="AW47" s="30"/>
      <c r="AX47" s="30"/>
      <c r="AY47" s="30"/>
      <c r="AZ47" s="30"/>
      <c r="BA47" s="30" t="n">
        <f aca="false">IF(SUM(AR47:AY47)&gt;1, 1, 0)</f>
        <v>0</v>
      </c>
      <c r="BB47" s="31"/>
      <c r="BC47" s="30" t="n">
        <v>2</v>
      </c>
    </row>
    <row r="48" customFormat="false" ht="15.75" hidden="false" customHeight="false" outlineLevel="0" collapsed="false">
      <c r="A48" s="30" t="n">
        <v>4</v>
      </c>
      <c r="B48" s="49" t="s">
        <v>263</v>
      </c>
      <c r="C48" s="50" t="s">
        <v>264</v>
      </c>
      <c r="D48" s="25" t="n">
        <v>1</v>
      </c>
      <c r="E48" s="30" t="s">
        <v>17</v>
      </c>
      <c r="F48" s="31"/>
      <c r="G48" s="30"/>
      <c r="H48" s="30" t="n">
        <v>1</v>
      </c>
      <c r="I48" s="31"/>
      <c r="J48" s="36"/>
      <c r="K48" s="30"/>
      <c r="L48" s="36"/>
      <c r="M48" s="30" t="n">
        <v>1</v>
      </c>
      <c r="N48" s="36"/>
      <c r="O48" s="36"/>
      <c r="P48" s="33"/>
      <c r="Q48" s="36" t="n">
        <f aca="false">SUM(J48:M48)</f>
        <v>1</v>
      </c>
      <c r="R48" s="36" t="n">
        <f aca="false">SUM(N48:O48)</f>
        <v>0</v>
      </c>
      <c r="S48" s="31"/>
      <c r="T48" s="36"/>
      <c r="U48" s="31"/>
      <c r="V48" s="29"/>
      <c r="W48" s="29" t="n">
        <v>1</v>
      </c>
      <c r="X48" s="29"/>
      <c r="Y48" s="29"/>
      <c r="Z48" s="29"/>
      <c r="AA48" s="33"/>
      <c r="AB48" s="36"/>
      <c r="AC48" s="30" t="n">
        <v>1</v>
      </c>
      <c r="AD48" s="30"/>
      <c r="AE48" s="36"/>
      <c r="AF48" s="36"/>
      <c r="AG48" s="30"/>
      <c r="AH48" s="36"/>
      <c r="AJ48" s="31"/>
      <c r="AK48" s="30"/>
      <c r="AL48" s="30" t="n">
        <v>1</v>
      </c>
      <c r="AM48" s="30"/>
      <c r="AN48" s="30"/>
      <c r="AO48" s="30"/>
      <c r="AP48" s="30"/>
      <c r="AQ48" s="31"/>
      <c r="AR48" s="30"/>
      <c r="AS48" s="30" t="n">
        <v>1</v>
      </c>
      <c r="AT48" s="30"/>
      <c r="AU48" s="30"/>
      <c r="AV48" s="30"/>
      <c r="AW48" s="30" t="n">
        <v>1</v>
      </c>
      <c r="AX48" s="30"/>
      <c r="AY48" s="39" t="n">
        <v>1</v>
      </c>
      <c r="AZ48" s="39"/>
      <c r="BA48" s="30" t="n">
        <f aca="false">IF(SUM(AR48:AY48)&gt;1, 1, 0)</f>
        <v>1</v>
      </c>
      <c r="BB48" s="31"/>
      <c r="BC48" s="30" t="n">
        <v>9</v>
      </c>
    </row>
    <row r="49" customFormat="false" ht="15.75" hidden="false" customHeight="false" outlineLevel="0" collapsed="false">
      <c r="A49" s="30" t="n">
        <v>5</v>
      </c>
      <c r="B49" s="49" t="s">
        <v>265</v>
      </c>
      <c r="C49" s="50" t="s">
        <v>266</v>
      </c>
      <c r="D49" s="25" t="n">
        <v>1</v>
      </c>
      <c r="E49" s="30" t="s">
        <v>17</v>
      </c>
      <c r="F49" s="31"/>
      <c r="G49" s="30" t="n">
        <v>1</v>
      </c>
      <c r="H49" s="30"/>
      <c r="I49" s="31"/>
      <c r="J49" s="36" t="n">
        <v>1</v>
      </c>
      <c r="K49" s="30"/>
      <c r="L49" s="36"/>
      <c r="M49" s="30"/>
      <c r="N49" s="36"/>
      <c r="O49" s="36"/>
      <c r="P49" s="33"/>
      <c r="Q49" s="36" t="n">
        <f aca="false">SUM(J49:M49)</f>
        <v>1</v>
      </c>
      <c r="R49" s="36" t="n">
        <f aca="false">SUM(N49:O49)</f>
        <v>0</v>
      </c>
      <c r="S49" s="31"/>
      <c r="T49" s="36"/>
      <c r="U49" s="31"/>
      <c r="V49" s="29" t="n">
        <v>1</v>
      </c>
      <c r="W49" s="29"/>
      <c r="X49" s="29"/>
      <c r="Y49" s="29"/>
      <c r="Z49" s="29"/>
      <c r="AA49" s="33"/>
      <c r="AB49" s="36" t="n">
        <v>1</v>
      </c>
      <c r="AC49" s="30"/>
      <c r="AD49" s="30"/>
      <c r="AE49" s="36"/>
      <c r="AF49" s="36"/>
      <c r="AG49" s="30"/>
      <c r="AH49" s="36"/>
      <c r="AI49" s="30"/>
      <c r="AJ49" s="31"/>
      <c r="AK49" s="30"/>
      <c r="AL49" s="30"/>
      <c r="AM49" s="30"/>
      <c r="AN49" s="30"/>
      <c r="AO49" s="30"/>
      <c r="AP49" s="30"/>
      <c r="AQ49" s="31"/>
      <c r="AR49" s="30"/>
      <c r="AS49" s="30"/>
      <c r="AT49" s="30" t="n">
        <v>1</v>
      </c>
      <c r="AU49" s="30"/>
      <c r="AV49" s="30"/>
      <c r="AW49" s="30"/>
      <c r="AX49" s="30"/>
      <c r="AY49" s="30"/>
      <c r="AZ49" s="30"/>
      <c r="BA49" s="30" t="n">
        <f aca="false">IF(SUM(AR49:AY49)&gt;1, 1, 0)</f>
        <v>0</v>
      </c>
      <c r="BB49" s="31"/>
      <c r="BC49" s="30" t="n">
        <v>8</v>
      </c>
    </row>
    <row r="50" customFormat="false" ht="15.75" hidden="false" customHeight="false" outlineLevel="0" collapsed="false">
      <c r="A50" s="30" t="n">
        <v>6</v>
      </c>
      <c r="B50" s="49" t="s">
        <v>267</v>
      </c>
      <c r="C50" s="50" t="s">
        <v>268</v>
      </c>
      <c r="D50" s="25" t="n">
        <v>1</v>
      </c>
      <c r="E50" s="30" t="s">
        <v>17</v>
      </c>
      <c r="F50" s="31"/>
      <c r="G50" s="30" t="n">
        <v>1</v>
      </c>
      <c r="H50" s="30"/>
      <c r="I50" s="31"/>
      <c r="J50" s="36" t="n">
        <v>1</v>
      </c>
      <c r="K50" s="30"/>
      <c r="L50" s="36"/>
      <c r="M50" s="30"/>
      <c r="N50" s="36"/>
      <c r="O50" s="36"/>
      <c r="P50" s="33"/>
      <c r="Q50" s="36" t="n">
        <f aca="false">SUM(J50:M50)</f>
        <v>1</v>
      </c>
      <c r="R50" s="36" t="n">
        <f aca="false">SUM(N50:O50)</f>
        <v>0</v>
      </c>
      <c r="S50" s="31"/>
      <c r="T50" s="36"/>
      <c r="U50" s="31"/>
      <c r="V50" s="29" t="n">
        <v>1</v>
      </c>
      <c r="W50" s="29"/>
      <c r="X50" s="29"/>
      <c r="Y50" s="29"/>
      <c r="Z50" s="29"/>
      <c r="AA50" s="33"/>
      <c r="AB50" s="36" t="n">
        <v>1</v>
      </c>
      <c r="AC50" s="30"/>
      <c r="AD50" s="30"/>
      <c r="AE50" s="36"/>
      <c r="AF50" s="36"/>
      <c r="AG50" s="30"/>
      <c r="AH50" s="36"/>
      <c r="AI50" s="30"/>
      <c r="AJ50" s="31"/>
      <c r="AK50" s="30"/>
      <c r="AL50" s="30"/>
      <c r="AM50" s="30"/>
      <c r="AN50" s="30"/>
      <c r="AO50" s="30"/>
      <c r="AP50" s="30"/>
      <c r="AQ50" s="31"/>
      <c r="AR50" s="30"/>
      <c r="AS50" s="30"/>
      <c r="AT50" s="30" t="n">
        <v>1</v>
      </c>
      <c r="AU50" s="30"/>
      <c r="AV50" s="30"/>
      <c r="AW50" s="30"/>
      <c r="AX50" s="30"/>
      <c r="AY50" s="30"/>
      <c r="AZ50" s="30"/>
      <c r="BA50" s="30" t="n">
        <f aca="false">IF(SUM(AR50:AY50)&gt;1, 1, 0)</f>
        <v>0</v>
      </c>
      <c r="BB50" s="31"/>
      <c r="BC50" s="30" t="n">
        <v>1</v>
      </c>
    </row>
    <row r="51" customFormat="false" ht="15.75" hidden="false" customHeight="false" outlineLevel="0" collapsed="false">
      <c r="A51" s="30" t="n">
        <v>7</v>
      </c>
      <c r="B51" s="49" t="s">
        <v>269</v>
      </c>
      <c r="C51" s="50" t="s">
        <v>268</v>
      </c>
      <c r="D51" s="25" t="n">
        <v>1</v>
      </c>
      <c r="E51" s="30" t="s">
        <v>17</v>
      </c>
      <c r="F51" s="31"/>
      <c r="G51" s="30" t="n">
        <v>1</v>
      </c>
      <c r="H51" s="30"/>
      <c r="I51" s="31"/>
      <c r="J51" s="36" t="n">
        <v>1</v>
      </c>
      <c r="K51" s="30"/>
      <c r="L51" s="36"/>
      <c r="M51" s="30"/>
      <c r="N51" s="36"/>
      <c r="O51" s="36"/>
      <c r="P51" s="33"/>
      <c r="Q51" s="36" t="n">
        <f aca="false">SUM(J51:M51)</f>
        <v>1</v>
      </c>
      <c r="R51" s="36" t="n">
        <f aca="false">SUM(N51:O51)</f>
        <v>0</v>
      </c>
      <c r="S51" s="31"/>
      <c r="T51" s="36"/>
      <c r="U51" s="31"/>
      <c r="V51" s="29"/>
      <c r="W51" s="29" t="n">
        <v>1</v>
      </c>
      <c r="X51" s="29"/>
      <c r="Y51" s="29"/>
      <c r="Z51" s="29"/>
      <c r="AA51" s="33"/>
      <c r="AB51" s="36" t="n">
        <v>1</v>
      </c>
      <c r="AC51" s="30"/>
      <c r="AD51" s="30"/>
      <c r="AE51" s="36"/>
      <c r="AF51" s="36"/>
      <c r="AG51" s="30"/>
      <c r="AH51" s="36"/>
      <c r="AI51" s="30"/>
      <c r="AJ51" s="31"/>
      <c r="AK51" s="30"/>
      <c r="AL51" s="30"/>
      <c r="AM51" s="30"/>
      <c r="AN51" s="30"/>
      <c r="AO51" s="30"/>
      <c r="AP51" s="30"/>
      <c r="AQ51" s="31"/>
      <c r="AR51" s="30" t="n">
        <v>1</v>
      </c>
      <c r="AS51" s="30"/>
      <c r="AT51" s="30"/>
      <c r="AU51" s="30"/>
      <c r="AV51" s="30"/>
      <c r="AW51" s="30"/>
      <c r="AX51" s="30"/>
      <c r="AY51" s="30"/>
      <c r="AZ51" s="30"/>
      <c r="BA51" s="30" t="n">
        <f aca="false">IF(SUM(AR51:AY51)&gt;1, 1, 0)</f>
        <v>0</v>
      </c>
      <c r="BB51" s="31"/>
      <c r="BC51" s="30" t="n">
        <v>2</v>
      </c>
    </row>
    <row r="52" customFormat="false" ht="15.75" hidden="false" customHeight="false" outlineLevel="0" collapsed="false">
      <c r="A52" s="30" t="n">
        <v>8</v>
      </c>
      <c r="B52" s="49" t="s">
        <v>270</v>
      </c>
      <c r="C52" s="50" t="s">
        <v>268</v>
      </c>
      <c r="D52" s="25" t="n">
        <v>1</v>
      </c>
      <c r="E52" s="30" t="s">
        <v>17</v>
      </c>
      <c r="F52" s="31"/>
      <c r="G52" s="30" t="n">
        <v>1</v>
      </c>
      <c r="H52" s="30"/>
      <c r="I52" s="31"/>
      <c r="J52" s="36" t="n">
        <v>1</v>
      </c>
      <c r="K52" s="30"/>
      <c r="L52" s="36"/>
      <c r="M52" s="30"/>
      <c r="N52" s="36"/>
      <c r="O52" s="36"/>
      <c r="P52" s="33"/>
      <c r="Q52" s="36" t="n">
        <f aca="false">SUM(J52:M52)</f>
        <v>1</v>
      </c>
      <c r="R52" s="36" t="n">
        <f aca="false">SUM(N52:O52)</f>
        <v>0</v>
      </c>
      <c r="S52" s="31"/>
      <c r="T52" s="36"/>
      <c r="U52" s="31"/>
      <c r="V52" s="29" t="n">
        <v>1</v>
      </c>
      <c r="W52" s="29"/>
      <c r="X52" s="29"/>
      <c r="Y52" s="29"/>
      <c r="Z52" s="29"/>
      <c r="AA52" s="33"/>
      <c r="AB52" s="36"/>
      <c r="AC52" s="30" t="n">
        <v>1</v>
      </c>
      <c r="AD52" s="30"/>
      <c r="AE52" s="36"/>
      <c r="AF52" s="36"/>
      <c r="AG52" s="30"/>
      <c r="AH52" s="36"/>
      <c r="AI52" s="30"/>
      <c r="AJ52" s="31"/>
      <c r="AK52" s="30"/>
      <c r="AM52" s="30"/>
      <c r="AN52" s="30"/>
      <c r="AO52" s="30"/>
      <c r="AP52" s="30"/>
      <c r="AQ52" s="31"/>
      <c r="AR52" s="30"/>
      <c r="AS52" s="30" t="n">
        <v>1</v>
      </c>
      <c r="AT52" s="30"/>
      <c r="AU52" s="30"/>
      <c r="AV52" s="30"/>
      <c r="AW52" s="30"/>
      <c r="AX52" s="30"/>
      <c r="AY52" s="30"/>
      <c r="AZ52" s="30"/>
      <c r="BA52" s="30" t="n">
        <f aca="false">IF(SUM(AR52:AY52)&gt;1, 1, 0)</f>
        <v>0</v>
      </c>
      <c r="BB52" s="31"/>
      <c r="BC52" s="30" t="n">
        <v>6</v>
      </c>
    </row>
    <row r="53" customFormat="false" ht="15.75" hidden="false" customHeight="false" outlineLevel="0" collapsed="false">
      <c r="A53" s="30" t="n">
        <v>9</v>
      </c>
      <c r="B53" s="49" t="s">
        <v>271</v>
      </c>
      <c r="C53" s="50"/>
      <c r="D53" s="25"/>
      <c r="E53" s="30" t="s">
        <v>17</v>
      </c>
      <c r="F53" s="31"/>
      <c r="G53" s="30" t="n">
        <v>1</v>
      </c>
      <c r="H53" s="30"/>
      <c r="I53" s="31"/>
      <c r="J53" s="36" t="n">
        <v>1</v>
      </c>
      <c r="K53" s="30"/>
      <c r="L53" s="36"/>
      <c r="M53" s="30"/>
      <c r="N53" s="36"/>
      <c r="O53" s="36"/>
      <c r="P53" s="33"/>
      <c r="Q53" s="36" t="n">
        <f aca="false">SUM(J53:M53)</f>
        <v>1</v>
      </c>
      <c r="R53" s="36" t="n">
        <f aca="false">SUM(N53:O53)</f>
        <v>0</v>
      </c>
      <c r="S53" s="31"/>
      <c r="T53" s="36"/>
      <c r="U53" s="31"/>
      <c r="V53" s="29" t="n">
        <v>1</v>
      </c>
      <c r="W53" s="29"/>
      <c r="X53" s="29"/>
      <c r="Y53" s="29"/>
      <c r="Z53" s="29"/>
      <c r="AA53" s="33"/>
      <c r="AB53" s="36" t="n">
        <v>1</v>
      </c>
      <c r="AC53" s="30"/>
      <c r="AD53" s="30"/>
      <c r="AE53" s="36"/>
      <c r="AF53" s="36"/>
      <c r="AG53" s="30"/>
      <c r="AH53" s="36"/>
      <c r="AI53" s="30"/>
      <c r="AJ53" s="31"/>
      <c r="AK53" s="30"/>
      <c r="AL53" s="30"/>
      <c r="AM53" s="30"/>
      <c r="AN53" s="30"/>
      <c r="AO53" s="30"/>
      <c r="AP53" s="30"/>
      <c r="AQ53" s="31"/>
      <c r="AR53" s="30" t="n">
        <v>1</v>
      </c>
      <c r="AS53" s="30"/>
      <c r="AT53" s="30"/>
      <c r="AU53" s="30"/>
      <c r="AV53" s="30"/>
      <c r="AW53" s="30"/>
      <c r="AX53" s="30"/>
      <c r="AY53" s="30"/>
      <c r="AZ53" s="30"/>
      <c r="BA53" s="30" t="n">
        <f aca="false">IF(SUM(AR53:AY53)&gt;1, 1, 0)</f>
        <v>0</v>
      </c>
      <c r="BB53" s="31"/>
      <c r="BC53" s="30" t="n">
        <v>4</v>
      </c>
    </row>
    <row r="54" customFormat="false" ht="15.75" hidden="false" customHeight="false" outlineLevel="0" collapsed="false">
      <c r="A54" s="30" t="n">
        <v>10</v>
      </c>
      <c r="B54" s="65" t="s">
        <v>272</v>
      </c>
      <c r="C54" s="50"/>
      <c r="D54" s="25"/>
      <c r="E54" s="30" t="s">
        <v>17</v>
      </c>
      <c r="F54" s="31"/>
      <c r="G54" s="30" t="n">
        <v>1</v>
      </c>
      <c r="H54" s="30"/>
      <c r="I54" s="31"/>
      <c r="J54" s="36" t="n">
        <v>1</v>
      </c>
      <c r="K54" s="30"/>
      <c r="L54" s="36"/>
      <c r="M54" s="30"/>
      <c r="N54" s="36"/>
      <c r="O54" s="36"/>
      <c r="P54" s="33"/>
      <c r="Q54" s="36" t="n">
        <f aca="false">SUM(J54:M54)</f>
        <v>1</v>
      </c>
      <c r="R54" s="36" t="n">
        <f aca="false">SUM(N54:O54)</f>
        <v>0</v>
      </c>
      <c r="S54" s="31"/>
      <c r="T54" s="36"/>
      <c r="U54" s="31"/>
      <c r="V54" s="29" t="n">
        <v>1</v>
      </c>
      <c r="W54" s="29"/>
      <c r="X54" s="29"/>
      <c r="Y54" s="29"/>
      <c r="Z54" s="29"/>
      <c r="AA54" s="33"/>
      <c r="AB54" s="36" t="n">
        <v>1</v>
      </c>
      <c r="AC54" s="30"/>
      <c r="AD54" s="30"/>
      <c r="AE54" s="36"/>
      <c r="AF54" s="36"/>
      <c r="AG54" s="30"/>
      <c r="AH54" s="36"/>
      <c r="AI54" s="30"/>
      <c r="AJ54" s="31"/>
      <c r="AK54" s="30"/>
      <c r="AL54" s="30"/>
      <c r="AM54" s="30"/>
      <c r="AN54" s="30"/>
      <c r="AO54" s="30"/>
      <c r="AP54" s="30"/>
      <c r="AQ54" s="31"/>
      <c r="AR54" s="30" t="n">
        <v>1</v>
      </c>
      <c r="AS54" s="30"/>
      <c r="AT54" s="30"/>
      <c r="AU54" s="30"/>
      <c r="AV54" s="30"/>
      <c r="AW54" s="30"/>
      <c r="AX54" s="30"/>
      <c r="AY54" s="30"/>
      <c r="AZ54" s="30"/>
      <c r="BA54" s="30" t="n">
        <f aca="false">IF(SUM(AR54:AY54)&gt;1, 1, 0)</f>
        <v>0</v>
      </c>
      <c r="BB54" s="31"/>
      <c r="BC54" s="30" t="n">
        <v>12</v>
      </c>
    </row>
    <row r="55" customFormat="false" ht="15.75" hidden="false" customHeight="false" outlineLevel="0" collapsed="false">
      <c r="A55" s="30" t="n">
        <v>11</v>
      </c>
      <c r="B55" s="49" t="s">
        <v>273</v>
      </c>
      <c r="C55" s="50" t="s">
        <v>274</v>
      </c>
      <c r="D55" s="25" t="n">
        <v>1</v>
      </c>
      <c r="E55" s="30" t="s">
        <v>17</v>
      </c>
      <c r="F55" s="31"/>
      <c r="G55" s="30"/>
      <c r="H55" s="30" t="n">
        <v>1</v>
      </c>
      <c r="I55" s="31"/>
      <c r="J55" s="36"/>
      <c r="K55" s="30"/>
      <c r="L55" s="36"/>
      <c r="M55" s="30" t="n">
        <v>1</v>
      </c>
      <c r="N55" s="36"/>
      <c r="O55" s="36"/>
      <c r="P55" s="33"/>
      <c r="Q55" s="36" t="n">
        <f aca="false">SUM(J55:M55)</f>
        <v>1</v>
      </c>
      <c r="R55" s="36" t="n">
        <f aca="false">SUM(N55:O55)</f>
        <v>0</v>
      </c>
      <c r="S55" s="31"/>
      <c r="T55" s="36"/>
      <c r="U55" s="31"/>
      <c r="V55" s="29"/>
      <c r="W55" s="29"/>
      <c r="X55" s="29" t="n">
        <v>1</v>
      </c>
      <c r="Y55" s="29"/>
      <c r="Z55" s="29"/>
      <c r="AA55" s="33"/>
      <c r="AB55" s="36"/>
      <c r="AC55" s="30"/>
      <c r="AD55" s="30"/>
      <c r="AE55" s="36" t="n">
        <v>1</v>
      </c>
      <c r="AF55" s="36"/>
      <c r="AG55" s="30"/>
      <c r="AH55" s="36"/>
      <c r="AI55" s="30"/>
      <c r="AJ55" s="31"/>
      <c r="AK55" s="30"/>
      <c r="AL55" s="30"/>
      <c r="AM55" s="30"/>
      <c r="AN55" s="30"/>
      <c r="AO55" s="30"/>
      <c r="AP55" s="30"/>
      <c r="AQ55" s="31"/>
      <c r="AR55" s="30"/>
      <c r="AS55" s="30"/>
      <c r="AT55" s="30"/>
      <c r="AU55" s="30"/>
      <c r="AV55" s="30"/>
      <c r="AW55" s="30"/>
      <c r="AX55" s="30"/>
      <c r="AY55" s="30"/>
      <c r="AZ55" s="30" t="n">
        <v>1</v>
      </c>
      <c r="BA55" s="30" t="n">
        <f aca="false">IF(SUM(AR55:AY55)&gt;1, 1, 0)</f>
        <v>0</v>
      </c>
      <c r="BB55" s="31"/>
      <c r="BC55" s="30" t="n">
        <v>1</v>
      </c>
    </row>
    <row r="56" customFormat="false" ht="15.75" hidden="false" customHeight="false" outlineLevel="0" collapsed="false">
      <c r="A56" s="30" t="n">
        <v>12</v>
      </c>
      <c r="B56" s="65" t="s">
        <v>275</v>
      </c>
      <c r="C56" s="50" t="s">
        <v>276</v>
      </c>
      <c r="D56" s="25"/>
      <c r="E56" s="30" t="s">
        <v>17</v>
      </c>
      <c r="F56" s="31"/>
      <c r="G56" s="30" t="n">
        <v>1</v>
      </c>
      <c r="H56" s="30"/>
      <c r="I56" s="31"/>
      <c r="J56" s="36" t="n">
        <v>1</v>
      </c>
      <c r="K56" s="30"/>
      <c r="L56" s="36"/>
      <c r="M56" s="30"/>
      <c r="N56" s="36"/>
      <c r="O56" s="36"/>
      <c r="P56" s="33"/>
      <c r="Q56" s="36" t="n">
        <f aca="false">SUM(J56:M56)</f>
        <v>1</v>
      </c>
      <c r="R56" s="36" t="n">
        <f aca="false">SUM(N56:O56)</f>
        <v>0</v>
      </c>
      <c r="S56" s="31"/>
      <c r="T56" s="36"/>
      <c r="U56" s="31"/>
      <c r="V56" s="29" t="n">
        <v>1</v>
      </c>
      <c r="W56" s="29"/>
      <c r="X56" s="29"/>
      <c r="Y56" s="29"/>
      <c r="Z56" s="29"/>
      <c r="AA56" s="33"/>
      <c r="AB56" s="36" t="n">
        <v>1</v>
      </c>
      <c r="AC56" s="30"/>
      <c r="AD56" s="30"/>
      <c r="AE56" s="36"/>
      <c r="AF56" s="36"/>
      <c r="AG56" s="30"/>
      <c r="AH56" s="36"/>
      <c r="AI56" s="30"/>
      <c r="AJ56" s="31"/>
      <c r="AK56" s="30"/>
      <c r="AL56" s="30"/>
      <c r="AM56" s="30"/>
      <c r="AN56" s="30"/>
      <c r="AO56" s="30"/>
      <c r="AP56" s="30"/>
      <c r="AQ56" s="31"/>
      <c r="AR56" s="30"/>
      <c r="AS56" s="30"/>
      <c r="AT56" s="30" t="n">
        <v>1</v>
      </c>
      <c r="AU56" s="30"/>
      <c r="AV56" s="30"/>
      <c r="AW56" s="30"/>
      <c r="BA56" s="30" t="n">
        <f aca="false">IF(SUM(AR56:AY56)&gt;1, 1, 0)</f>
        <v>0</v>
      </c>
      <c r="BB56" s="31"/>
      <c r="BC56" s="30" t="n">
        <v>2</v>
      </c>
    </row>
    <row r="57" customFormat="false" ht="15.75" hidden="false" customHeight="false" outlineLevel="0" collapsed="false">
      <c r="A57" s="30" t="n">
        <v>13</v>
      </c>
      <c r="B57" s="49" t="s">
        <v>277</v>
      </c>
      <c r="C57" s="50" t="s">
        <v>268</v>
      </c>
      <c r="D57" s="25" t="n">
        <v>1</v>
      </c>
      <c r="E57" s="30" t="s">
        <v>17</v>
      </c>
      <c r="F57" s="31"/>
      <c r="G57" s="30"/>
      <c r="H57" s="30" t="n">
        <v>1</v>
      </c>
      <c r="I57" s="31"/>
      <c r="J57" s="36"/>
      <c r="K57" s="30"/>
      <c r="L57" s="36"/>
      <c r="M57" s="30"/>
      <c r="N57" s="36" t="n">
        <v>1</v>
      </c>
      <c r="O57" s="36"/>
      <c r="P57" s="33"/>
      <c r="Q57" s="36" t="n">
        <f aca="false">SUM(J57:M57)</f>
        <v>0</v>
      </c>
      <c r="R57" s="36" t="n">
        <f aca="false">SUM(N57:O57)</f>
        <v>1</v>
      </c>
      <c r="S57" s="31"/>
      <c r="T57" s="36"/>
      <c r="U57" s="31"/>
      <c r="V57" s="29"/>
      <c r="W57" s="29" t="n">
        <v>1</v>
      </c>
      <c r="X57" s="29"/>
      <c r="Y57" s="29"/>
      <c r="Z57" s="29"/>
      <c r="AA57" s="33"/>
      <c r="AB57" s="36"/>
      <c r="AC57" s="30" t="n">
        <v>1</v>
      </c>
      <c r="AD57" s="30"/>
      <c r="AE57" s="36"/>
      <c r="AF57" s="36"/>
      <c r="AG57" s="30"/>
      <c r="AH57" s="36"/>
      <c r="AI57" s="30"/>
      <c r="AJ57" s="31"/>
      <c r="AK57" s="30"/>
      <c r="AL57" s="30" t="n">
        <v>1</v>
      </c>
      <c r="AM57" s="30"/>
      <c r="AN57" s="30"/>
      <c r="AO57" s="30"/>
      <c r="AP57" s="30"/>
      <c r="AQ57" s="31"/>
      <c r="AR57" s="30"/>
      <c r="AS57" s="30" t="n">
        <v>1</v>
      </c>
      <c r="AT57" s="30"/>
      <c r="AU57" s="30"/>
      <c r="AV57" s="30"/>
      <c r="AW57" s="30"/>
      <c r="AX57" s="30"/>
      <c r="AY57" s="30" t="n">
        <v>1</v>
      </c>
      <c r="AZ57" s="30"/>
      <c r="BA57" s="30" t="n">
        <f aca="false">IF(SUM(AR57:AY57)&gt;1, 1, 0)</f>
        <v>1</v>
      </c>
      <c r="BB57" s="31"/>
      <c r="BC57" s="30" t="n">
        <v>1</v>
      </c>
    </row>
    <row r="58" customFormat="false" ht="15.75" hidden="false" customHeight="false" outlineLevel="0" collapsed="false">
      <c r="A58" s="30" t="n">
        <v>14</v>
      </c>
      <c r="B58" s="49" t="s">
        <v>278</v>
      </c>
      <c r="C58" s="50" t="s">
        <v>279</v>
      </c>
      <c r="D58" s="25"/>
      <c r="E58" s="30" t="s">
        <v>17</v>
      </c>
      <c r="F58" s="31"/>
      <c r="G58" s="30" t="n">
        <v>1</v>
      </c>
      <c r="H58" s="30"/>
      <c r="I58" s="31"/>
      <c r="J58" s="36" t="n">
        <v>1</v>
      </c>
      <c r="K58" s="30"/>
      <c r="L58" s="36"/>
      <c r="M58" s="30"/>
      <c r="N58" s="36"/>
      <c r="O58" s="36"/>
      <c r="P58" s="33"/>
      <c r="Q58" s="36" t="n">
        <f aca="false">SUM(J58:M58)</f>
        <v>1</v>
      </c>
      <c r="R58" s="36" t="n">
        <f aca="false">SUM(N58:O58)</f>
        <v>0</v>
      </c>
      <c r="S58" s="31"/>
      <c r="T58" s="36"/>
      <c r="U58" s="31"/>
      <c r="V58" s="29" t="n">
        <v>1</v>
      </c>
      <c r="W58" s="29"/>
      <c r="X58" s="29"/>
      <c r="Y58" s="29"/>
      <c r="Z58" s="29"/>
      <c r="AA58" s="33"/>
      <c r="AB58" s="36" t="n">
        <v>1</v>
      </c>
      <c r="AC58" s="30"/>
      <c r="AD58" s="30"/>
      <c r="AE58" s="36"/>
      <c r="AF58" s="36"/>
      <c r="AG58" s="30"/>
      <c r="AH58" s="36"/>
      <c r="AI58" s="30"/>
      <c r="AJ58" s="31"/>
      <c r="AK58" s="30"/>
      <c r="AL58" s="30"/>
      <c r="AM58" s="30"/>
      <c r="AN58" s="30"/>
      <c r="AO58" s="30"/>
      <c r="AP58" s="30"/>
      <c r="AQ58" s="31"/>
      <c r="AR58" s="30"/>
      <c r="AS58" s="30"/>
      <c r="AT58" s="30" t="n">
        <v>1</v>
      </c>
      <c r="AU58" s="30"/>
      <c r="AV58" s="30"/>
      <c r="AW58" s="30"/>
      <c r="AX58" s="30"/>
      <c r="AY58" s="30"/>
      <c r="AZ58" s="30"/>
      <c r="BA58" s="30" t="n">
        <f aca="false">IF(SUM(AR58:AY58)&gt;1, 1, 0)</f>
        <v>0</v>
      </c>
      <c r="BB58" s="31"/>
      <c r="BC58" s="30" t="n">
        <v>2</v>
      </c>
    </row>
    <row r="59" customFormat="false" ht="15.75" hidden="false" customHeight="false" outlineLevel="0" collapsed="false">
      <c r="A59" s="30" t="n">
        <v>15</v>
      </c>
      <c r="B59" s="53" t="s">
        <v>280</v>
      </c>
      <c r="C59" s="50"/>
      <c r="D59" s="25"/>
      <c r="E59" s="30" t="s">
        <v>17</v>
      </c>
      <c r="F59" s="31"/>
      <c r="G59" s="30"/>
      <c r="H59" s="30" t="n">
        <v>1</v>
      </c>
      <c r="I59" s="31"/>
      <c r="J59" s="36"/>
      <c r="K59" s="30" t="n">
        <v>1</v>
      </c>
      <c r="L59" s="36"/>
      <c r="M59" s="30"/>
      <c r="N59" s="36"/>
      <c r="O59" s="36"/>
      <c r="P59" s="33"/>
      <c r="Q59" s="36" t="n">
        <f aca="false">SUM(J59:M59)</f>
        <v>1</v>
      </c>
      <c r="R59" s="36" t="n">
        <f aca="false">SUM(N59:O59)</f>
        <v>0</v>
      </c>
      <c r="S59" s="31"/>
      <c r="T59" s="36"/>
      <c r="U59" s="31"/>
      <c r="V59" s="29"/>
      <c r="W59" s="29" t="n">
        <v>1</v>
      </c>
      <c r="X59" s="29"/>
      <c r="Y59" s="29"/>
      <c r="Z59" s="29"/>
      <c r="AA59" s="33"/>
      <c r="AB59" s="36" t="n">
        <v>1</v>
      </c>
      <c r="AC59" s="30"/>
      <c r="AD59" s="30"/>
      <c r="AE59" s="36"/>
      <c r="AF59" s="36"/>
      <c r="AG59" s="30"/>
      <c r="AH59" s="36"/>
      <c r="AI59" s="30"/>
      <c r="AJ59" s="31"/>
      <c r="AK59" s="30"/>
      <c r="AL59" s="30"/>
      <c r="AM59" s="30"/>
      <c r="AN59" s="30"/>
      <c r="AO59" s="30"/>
      <c r="AP59" s="30" t="n">
        <v>1</v>
      </c>
      <c r="AQ59" s="31"/>
      <c r="AR59" s="30" t="n">
        <v>1</v>
      </c>
      <c r="AS59" s="30"/>
      <c r="AT59" s="30"/>
      <c r="AU59" s="30" t="n">
        <v>1</v>
      </c>
      <c r="AV59" s="30"/>
      <c r="AW59" s="30"/>
      <c r="AX59" s="30"/>
      <c r="AY59" s="30"/>
      <c r="AZ59" s="30"/>
      <c r="BA59" s="30" t="n">
        <f aca="false">IF(SUM(AR59:AY59)&gt;1, 1, 0)</f>
        <v>1</v>
      </c>
      <c r="BB59" s="31"/>
      <c r="BC59" s="30" t="n">
        <v>1</v>
      </c>
    </row>
    <row r="60" customFormat="false" ht="15.75" hidden="false" customHeight="false" outlineLevel="0" collapsed="false">
      <c r="A60" s="30" t="n">
        <v>16</v>
      </c>
      <c r="B60" s="53" t="s">
        <v>281</v>
      </c>
      <c r="C60" s="50" t="s">
        <v>282</v>
      </c>
      <c r="D60" s="25" t="n">
        <v>1</v>
      </c>
      <c r="E60" s="30" t="s">
        <v>17</v>
      </c>
      <c r="F60" s="31"/>
      <c r="G60" s="30"/>
      <c r="H60" s="30" t="n">
        <v>1</v>
      </c>
      <c r="I60" s="31"/>
      <c r="J60" s="36"/>
      <c r="K60" s="30"/>
      <c r="L60" s="36"/>
      <c r="M60" s="30"/>
      <c r="N60" s="36" t="n">
        <v>1</v>
      </c>
      <c r="O60" s="36"/>
      <c r="P60" s="33"/>
      <c r="Q60" s="36" t="n">
        <f aca="false">SUM(J60:M60)</f>
        <v>0</v>
      </c>
      <c r="R60" s="36" t="n">
        <f aca="false">SUM(N60:O60)</f>
        <v>1</v>
      </c>
      <c r="S60" s="31"/>
      <c r="T60" s="36"/>
      <c r="U60" s="31"/>
      <c r="V60" s="29"/>
      <c r="W60" s="29" t="n">
        <v>1</v>
      </c>
      <c r="X60" s="29"/>
      <c r="Y60" s="29"/>
      <c r="Z60" s="29"/>
      <c r="AA60" s="33"/>
      <c r="AB60" s="36"/>
      <c r="AC60" s="30" t="n">
        <v>1</v>
      </c>
      <c r="AD60" s="30"/>
      <c r="AE60" s="36"/>
      <c r="AF60" s="36"/>
      <c r="AG60" s="30"/>
      <c r="AH60" s="36"/>
      <c r="AI60" s="30"/>
      <c r="AJ60" s="31"/>
      <c r="AK60" s="30"/>
      <c r="AL60" s="30" t="n">
        <v>1</v>
      </c>
      <c r="AM60" s="30"/>
      <c r="AN60" s="30"/>
      <c r="AO60" s="30"/>
      <c r="AP60" s="30"/>
      <c r="AQ60" s="31"/>
      <c r="AR60" s="30"/>
      <c r="AS60" s="30" t="n">
        <v>1</v>
      </c>
      <c r="AT60" s="30"/>
      <c r="AU60" s="30"/>
      <c r="AV60" s="30"/>
      <c r="AW60" s="30"/>
      <c r="AX60" s="30"/>
      <c r="AY60" s="30"/>
      <c r="AZ60" s="30"/>
      <c r="BA60" s="30" t="n">
        <f aca="false">IF(SUM(AR60:AY60)&gt;1, 1, 0)</f>
        <v>0</v>
      </c>
      <c r="BB60" s="31"/>
      <c r="BC60" s="30" t="n">
        <v>2</v>
      </c>
    </row>
    <row r="61" customFormat="false" ht="15.75" hidden="false" customHeight="false" outlineLevel="0" collapsed="false">
      <c r="A61" s="31"/>
      <c r="B61" s="47"/>
      <c r="C61" s="48"/>
      <c r="D61" s="27"/>
      <c r="E61" s="31"/>
      <c r="F61" s="31"/>
      <c r="G61" s="31"/>
      <c r="H61" s="31"/>
      <c r="I61" s="31"/>
      <c r="J61" s="33"/>
      <c r="K61" s="31"/>
      <c r="L61" s="33"/>
      <c r="M61" s="31"/>
      <c r="N61" s="33"/>
      <c r="O61" s="33"/>
      <c r="P61" s="33"/>
      <c r="Q61" s="33"/>
      <c r="R61" s="33"/>
      <c r="S61" s="31"/>
      <c r="T61" s="33"/>
      <c r="U61" s="31"/>
      <c r="V61" s="28"/>
      <c r="W61" s="28"/>
      <c r="X61" s="28"/>
      <c r="Y61" s="28"/>
      <c r="Z61" s="28"/>
      <c r="AA61" s="33"/>
      <c r="AB61" s="33"/>
      <c r="AC61" s="31"/>
      <c r="AD61" s="31"/>
      <c r="AE61" s="33"/>
      <c r="AF61" s="33"/>
      <c r="AG61" s="31"/>
      <c r="AH61" s="33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</row>
    <row r="62" customFormat="false" ht="15.75" hidden="false" customHeight="false" outlineLevel="0" collapsed="false">
      <c r="A62" s="30" t="n">
        <v>1</v>
      </c>
      <c r="B62" s="49" t="s">
        <v>283</v>
      </c>
      <c r="C62" s="50" t="s">
        <v>284</v>
      </c>
      <c r="D62" s="25" t="n">
        <v>0</v>
      </c>
      <c r="E62" s="30" t="s">
        <v>19</v>
      </c>
      <c r="F62" s="31"/>
      <c r="G62" s="30"/>
      <c r="H62" s="30" t="n">
        <v>1</v>
      </c>
      <c r="I62" s="31"/>
      <c r="J62" s="36"/>
      <c r="K62" s="30" t="n">
        <v>1</v>
      </c>
      <c r="L62" s="36"/>
      <c r="M62" s="30"/>
      <c r="N62" s="36"/>
      <c r="O62" s="36"/>
      <c r="P62" s="33"/>
      <c r="Q62" s="36" t="n">
        <f aca="false">SUM(J62:M62)</f>
        <v>1</v>
      </c>
      <c r="R62" s="36" t="n">
        <f aca="false">SUM(N62:O62)</f>
        <v>0</v>
      </c>
      <c r="S62" s="31"/>
      <c r="T62" s="36"/>
      <c r="U62" s="31"/>
      <c r="V62" s="29" t="n">
        <v>1</v>
      </c>
      <c r="W62" s="29"/>
      <c r="X62" s="29"/>
      <c r="Y62" s="29"/>
      <c r="Z62" s="29"/>
      <c r="AA62" s="33"/>
      <c r="AB62" s="36"/>
      <c r="AC62" s="30" t="n">
        <v>1</v>
      </c>
      <c r="AD62" s="30"/>
      <c r="AE62" s="36"/>
      <c r="AF62" s="36"/>
      <c r="AG62" s="30"/>
      <c r="AH62" s="36"/>
      <c r="AI62" s="30"/>
      <c r="AJ62" s="31"/>
      <c r="AK62" s="30"/>
      <c r="AL62" s="30"/>
      <c r="AM62" s="30"/>
      <c r="AN62" s="30"/>
      <c r="AO62" s="30" t="n">
        <v>1</v>
      </c>
      <c r="AP62" s="30"/>
      <c r="AQ62" s="31"/>
      <c r="AR62" s="30"/>
      <c r="AS62" s="30"/>
      <c r="AT62" s="30"/>
      <c r="AV62" s="30" t="n">
        <v>1</v>
      </c>
      <c r="AW62" s="30"/>
      <c r="AX62" s="42"/>
      <c r="AY62" s="41"/>
      <c r="AZ62" s="41"/>
      <c r="BA62" s="30" t="n">
        <f aca="false">IF(SUM(AR62:AY62)&gt;1, 1, 0)</f>
        <v>0</v>
      </c>
      <c r="BB62" s="31"/>
      <c r="BC62" s="30" t="n">
        <v>2</v>
      </c>
    </row>
    <row r="63" customFormat="false" ht="15.75" hidden="false" customHeight="false" outlineLevel="0" collapsed="false">
      <c r="A63" s="30" t="n">
        <v>2</v>
      </c>
      <c r="B63" s="49" t="s">
        <v>285</v>
      </c>
      <c r="C63" s="50" t="s">
        <v>286</v>
      </c>
      <c r="D63" s="25" t="n">
        <v>1</v>
      </c>
      <c r="E63" s="30" t="s">
        <v>19</v>
      </c>
      <c r="F63" s="31"/>
      <c r="G63" s="30"/>
      <c r="H63" s="30" t="n">
        <v>1</v>
      </c>
      <c r="I63" s="31"/>
      <c r="J63" s="36"/>
      <c r="K63" s="30"/>
      <c r="L63" s="36" t="n">
        <v>1</v>
      </c>
      <c r="M63" s="30"/>
      <c r="N63" s="36"/>
      <c r="O63" s="36"/>
      <c r="P63" s="33"/>
      <c r="Q63" s="36" t="n">
        <f aca="false">SUM(J63:M63)</f>
        <v>1</v>
      </c>
      <c r="R63" s="36" t="n">
        <f aca="false">SUM(N63:O63)</f>
        <v>0</v>
      </c>
      <c r="S63" s="31"/>
      <c r="T63" s="36"/>
      <c r="U63" s="31"/>
      <c r="V63" s="29" t="n">
        <v>1</v>
      </c>
      <c r="W63" s="29"/>
      <c r="X63" s="29"/>
      <c r="Y63" s="29"/>
      <c r="Z63" s="29"/>
      <c r="AA63" s="33"/>
      <c r="AB63" s="36" t="n">
        <v>1</v>
      </c>
      <c r="AC63" s="30"/>
      <c r="AD63" s="30"/>
      <c r="AE63" s="36"/>
      <c r="AF63" s="36"/>
      <c r="AG63" s="30"/>
      <c r="AH63" s="36"/>
      <c r="AI63" s="30"/>
      <c r="AJ63" s="31"/>
      <c r="AK63" s="30"/>
      <c r="AL63" s="30"/>
      <c r="AM63" s="30"/>
      <c r="AN63" s="30"/>
      <c r="AO63" s="30"/>
      <c r="AP63" s="30"/>
      <c r="AQ63" s="31"/>
      <c r="AR63" s="30" t="n">
        <v>1</v>
      </c>
      <c r="AS63" s="30"/>
      <c r="AT63" s="30"/>
      <c r="AU63" s="30"/>
      <c r="AV63" s="30"/>
      <c r="AW63" s="30"/>
      <c r="AX63" s="30"/>
      <c r="AY63" s="30"/>
      <c r="AZ63" s="30"/>
      <c r="BA63" s="30" t="n">
        <f aca="false">IF(SUM(AR63:AY63)&gt;1, 1, 0)</f>
        <v>0</v>
      </c>
      <c r="BB63" s="31"/>
      <c r="BC63" s="30" t="n">
        <v>7</v>
      </c>
    </row>
    <row r="64" customFormat="false" ht="15.75" hidden="false" customHeight="false" outlineLevel="0" collapsed="false">
      <c r="A64" s="30" t="n">
        <v>3</v>
      </c>
      <c r="B64" s="49" t="s">
        <v>287</v>
      </c>
      <c r="C64" s="50" t="s">
        <v>288</v>
      </c>
      <c r="D64" s="25"/>
      <c r="E64" s="30" t="s">
        <v>19</v>
      </c>
      <c r="F64" s="31"/>
      <c r="G64" s="30" t="n">
        <v>1</v>
      </c>
      <c r="H64" s="30"/>
      <c r="I64" s="31"/>
      <c r="J64" s="36" t="n">
        <v>1</v>
      </c>
      <c r="K64" s="30"/>
      <c r="L64" s="36"/>
      <c r="M64" s="30"/>
      <c r="N64" s="36"/>
      <c r="O64" s="36"/>
      <c r="P64" s="33"/>
      <c r="Q64" s="36" t="n">
        <f aca="false">SUM(J64:M64)</f>
        <v>1</v>
      </c>
      <c r="R64" s="36" t="n">
        <f aca="false">SUM(N64:O64)</f>
        <v>0</v>
      </c>
      <c r="S64" s="31"/>
      <c r="T64" s="36" t="n">
        <v>1</v>
      </c>
      <c r="U64" s="31"/>
      <c r="V64" s="29"/>
      <c r="W64" s="29"/>
      <c r="X64" s="29"/>
      <c r="Y64" s="29" t="n">
        <v>1</v>
      </c>
      <c r="Z64" s="29"/>
      <c r="AA64" s="33"/>
      <c r="AB64" s="36"/>
      <c r="AC64" s="30"/>
      <c r="AD64" s="30"/>
      <c r="AE64" s="36"/>
      <c r="AF64" s="36"/>
      <c r="AG64" s="30"/>
      <c r="AH64" s="36"/>
      <c r="AI64" s="30"/>
      <c r="AJ64" s="31"/>
      <c r="AK64" s="30"/>
      <c r="AL64" s="30" t="n">
        <v>1</v>
      </c>
      <c r="AM64" s="30"/>
      <c r="AN64" s="30"/>
      <c r="AO64" s="30"/>
      <c r="AP64" s="30"/>
      <c r="AQ64" s="31"/>
      <c r="AR64" s="30"/>
      <c r="AS64" s="30"/>
      <c r="AT64" s="30"/>
      <c r="AU64" s="30"/>
      <c r="AV64" s="30"/>
      <c r="AW64" s="30"/>
      <c r="AX64" s="30"/>
      <c r="AY64" s="30"/>
      <c r="AZ64" s="30" t="n">
        <v>1</v>
      </c>
      <c r="BA64" s="30" t="n">
        <f aca="false">IF(SUM(AR64:AY64)&gt;1, 1, 0)</f>
        <v>0</v>
      </c>
      <c r="BB64" s="31"/>
      <c r="BC64" s="30" t="n">
        <v>4</v>
      </c>
    </row>
    <row r="65" customFormat="false" ht="15.75" hidden="false" customHeight="false" outlineLevel="0" collapsed="false">
      <c r="A65" s="30" t="n">
        <v>4</v>
      </c>
      <c r="B65" s="49" t="s">
        <v>289</v>
      </c>
      <c r="C65" s="50" t="s">
        <v>290</v>
      </c>
      <c r="D65" s="25"/>
      <c r="E65" s="30" t="s">
        <v>19</v>
      </c>
      <c r="F65" s="31"/>
      <c r="G65" s="30"/>
      <c r="H65" s="30" t="n">
        <v>1</v>
      </c>
      <c r="I65" s="31"/>
      <c r="J65" s="36"/>
      <c r="K65" s="30"/>
      <c r="L65" s="36"/>
      <c r="M65" s="30" t="n">
        <v>1</v>
      </c>
      <c r="N65" s="36"/>
      <c r="O65" s="36"/>
      <c r="P65" s="33"/>
      <c r="Q65" s="36" t="n">
        <f aca="false">SUM(J65:M65)</f>
        <v>1</v>
      </c>
      <c r="R65" s="36" t="n">
        <f aca="false">SUM(N65:O65)</f>
        <v>0</v>
      </c>
      <c r="S65" s="31"/>
      <c r="T65" s="36"/>
      <c r="U65" s="31"/>
      <c r="V65" s="29" t="n">
        <v>1</v>
      </c>
      <c r="W65" s="29"/>
      <c r="X65" s="29"/>
      <c r="Y65" s="29"/>
      <c r="Z65" s="29"/>
      <c r="AA65" s="33"/>
      <c r="AB65" s="36"/>
      <c r="AC65" s="30" t="n">
        <v>1</v>
      </c>
      <c r="AD65" s="30"/>
      <c r="AE65" s="36"/>
      <c r="AF65" s="36"/>
      <c r="AG65" s="30"/>
      <c r="AH65" s="36"/>
      <c r="AI65" s="30"/>
      <c r="AJ65" s="31"/>
      <c r="AK65" s="30"/>
      <c r="AL65" s="30"/>
      <c r="AM65" s="30"/>
      <c r="AN65" s="30"/>
      <c r="AO65" s="30" t="n">
        <v>1</v>
      </c>
      <c r="AP65" s="30"/>
      <c r="AQ65" s="31"/>
      <c r="AR65" s="30"/>
      <c r="AS65" s="30"/>
      <c r="AT65" s="30"/>
      <c r="AU65" s="41" t="n">
        <v>1</v>
      </c>
      <c r="AV65" s="41"/>
      <c r="AW65" s="30"/>
      <c r="AX65" s="30"/>
      <c r="AY65" s="30"/>
      <c r="AZ65" s="30"/>
      <c r="BA65" s="30" t="n">
        <f aca="false">IF(SUM(AR65:AY65)&gt;1, 1, 0)</f>
        <v>0</v>
      </c>
      <c r="BB65" s="31"/>
      <c r="BC65" s="30" t="n">
        <v>4</v>
      </c>
    </row>
    <row r="66" customFormat="false" ht="15.75" hidden="false" customHeight="false" outlineLevel="0" collapsed="false">
      <c r="A66" s="30" t="n">
        <v>5</v>
      </c>
      <c r="B66" s="49" t="s">
        <v>291</v>
      </c>
      <c r="C66" s="50" t="s">
        <v>292</v>
      </c>
      <c r="D66" s="25"/>
      <c r="E66" s="30" t="s">
        <v>19</v>
      </c>
      <c r="F66" s="31"/>
      <c r="G66" s="30"/>
      <c r="H66" s="30" t="n">
        <v>1</v>
      </c>
      <c r="I66" s="31"/>
      <c r="J66" s="36"/>
      <c r="K66" s="30"/>
      <c r="L66" s="36"/>
      <c r="M66" s="30" t="n">
        <v>1</v>
      </c>
      <c r="N66" s="36"/>
      <c r="O66" s="36"/>
      <c r="P66" s="33"/>
      <c r="Q66" s="36" t="n">
        <f aca="false">SUM(J66:M66)</f>
        <v>1</v>
      </c>
      <c r="R66" s="36" t="n">
        <f aca="false">SUM(N66:O66)</f>
        <v>0</v>
      </c>
      <c r="S66" s="31"/>
      <c r="T66" s="36"/>
      <c r="U66" s="31"/>
      <c r="V66" s="29"/>
      <c r="W66" s="29" t="n">
        <v>1</v>
      </c>
      <c r="X66" s="29"/>
      <c r="Y66" s="29"/>
      <c r="Z66" s="29"/>
      <c r="AA66" s="33"/>
      <c r="AB66" s="36"/>
      <c r="AC66" s="30"/>
      <c r="AD66" s="30"/>
      <c r="AE66" s="36" t="n">
        <v>1</v>
      </c>
      <c r="AF66" s="36"/>
      <c r="AG66" s="30"/>
      <c r="AH66" s="36"/>
      <c r="AI66" s="30"/>
      <c r="AJ66" s="31"/>
      <c r="AK66" s="30"/>
      <c r="AL66" s="30"/>
      <c r="AM66" s="30"/>
      <c r="AN66" s="30"/>
      <c r="AO66" s="30"/>
      <c r="AP66" s="30"/>
      <c r="AQ66" s="31"/>
      <c r="AR66" s="30"/>
      <c r="AS66" s="30" t="n">
        <v>1</v>
      </c>
      <c r="AT66" s="30"/>
      <c r="AU66" s="30"/>
      <c r="AV66" s="30"/>
      <c r="AW66" s="30"/>
      <c r="AX66" s="30"/>
      <c r="AY66" s="30"/>
      <c r="AZ66" s="30"/>
      <c r="BA66" s="30" t="n">
        <f aca="false">IF(SUM(AR66:AY66)&gt;1, 1, 0)</f>
        <v>0</v>
      </c>
      <c r="BB66" s="31"/>
      <c r="BC66" s="30" t="n">
        <v>7</v>
      </c>
    </row>
    <row r="67" customFormat="false" ht="15.75" hidden="false" customHeight="false" outlineLevel="0" collapsed="false">
      <c r="A67" s="30" t="n">
        <v>6</v>
      </c>
      <c r="B67" s="49" t="s">
        <v>293</v>
      </c>
      <c r="C67" s="50" t="s">
        <v>294</v>
      </c>
      <c r="D67" s="25" t="n">
        <v>0</v>
      </c>
      <c r="E67" s="30" t="s">
        <v>19</v>
      </c>
      <c r="F67" s="31"/>
      <c r="G67" s="30"/>
      <c r="H67" s="30" t="n">
        <v>1</v>
      </c>
      <c r="I67" s="31"/>
      <c r="J67" s="36"/>
      <c r="K67" s="30" t="n">
        <v>1</v>
      </c>
      <c r="L67" s="36"/>
      <c r="M67" s="30"/>
      <c r="N67" s="36"/>
      <c r="O67" s="36"/>
      <c r="P67" s="33"/>
      <c r="Q67" s="36" t="n">
        <f aca="false">SUM(J67:M67)</f>
        <v>1</v>
      </c>
      <c r="R67" s="36" t="n">
        <f aca="false">SUM(N67:O67)</f>
        <v>0</v>
      </c>
      <c r="S67" s="31"/>
      <c r="T67" s="36"/>
      <c r="U67" s="31"/>
      <c r="V67" s="29" t="n">
        <v>1</v>
      </c>
      <c r="W67" s="29"/>
      <c r="X67" s="29"/>
      <c r="Y67" s="29"/>
      <c r="Z67" s="29"/>
      <c r="AA67" s="33"/>
      <c r="AB67" s="36"/>
      <c r="AC67" s="30" t="n">
        <v>1</v>
      </c>
      <c r="AD67" s="30"/>
      <c r="AE67" s="36"/>
      <c r="AF67" s="36"/>
      <c r="AG67" s="30"/>
      <c r="AH67" s="36"/>
      <c r="AI67" s="30"/>
      <c r="AJ67" s="31"/>
      <c r="AK67" s="30"/>
      <c r="AL67" s="30"/>
      <c r="AM67" s="30"/>
      <c r="AN67" s="30"/>
      <c r="AO67" s="30" t="n">
        <v>1</v>
      </c>
      <c r="AP67" s="30"/>
      <c r="AQ67" s="31"/>
      <c r="AR67" s="30"/>
      <c r="AS67" s="30"/>
      <c r="AT67" s="30"/>
      <c r="AV67" s="30" t="n">
        <v>1</v>
      </c>
      <c r="AW67" s="30"/>
      <c r="AX67" s="30"/>
      <c r="AY67" s="39"/>
      <c r="AZ67" s="39"/>
      <c r="BA67" s="30" t="n">
        <f aca="false">IF(SUM(AR67:AY67)&gt;1, 1, 0)</f>
        <v>0</v>
      </c>
      <c r="BB67" s="31"/>
      <c r="BC67" s="30" t="n">
        <v>4</v>
      </c>
    </row>
    <row r="68" customFormat="false" ht="15.75" hidden="false" customHeight="false" outlineLevel="0" collapsed="false">
      <c r="A68" s="30" t="n">
        <v>7</v>
      </c>
      <c r="B68" s="49" t="s">
        <v>295</v>
      </c>
      <c r="C68" s="50" t="s">
        <v>296</v>
      </c>
      <c r="D68" s="25"/>
      <c r="E68" s="30" t="s">
        <v>19</v>
      </c>
      <c r="F68" s="31"/>
      <c r="G68" s="30" t="n">
        <v>1</v>
      </c>
      <c r="H68" s="30"/>
      <c r="I68" s="31"/>
      <c r="J68" s="36" t="n">
        <v>1</v>
      </c>
      <c r="K68" s="30"/>
      <c r="L68" s="36"/>
      <c r="M68" s="30"/>
      <c r="N68" s="36"/>
      <c r="O68" s="36"/>
      <c r="P68" s="33"/>
      <c r="Q68" s="36" t="n">
        <f aca="false">SUM(J68:M68)</f>
        <v>1</v>
      </c>
      <c r="R68" s="36" t="n">
        <f aca="false">SUM(N68:O68)</f>
        <v>0</v>
      </c>
      <c r="S68" s="31"/>
      <c r="T68" s="36" t="n">
        <v>1</v>
      </c>
      <c r="U68" s="31"/>
      <c r="V68" s="29"/>
      <c r="W68" s="29" t="n">
        <v>1</v>
      </c>
      <c r="X68" s="29"/>
      <c r="Y68" s="29"/>
      <c r="Z68" s="29"/>
      <c r="AA68" s="33"/>
      <c r="AB68" s="36"/>
      <c r="AC68" s="30" t="n">
        <v>1</v>
      </c>
      <c r="AD68" s="30"/>
      <c r="AE68" s="36"/>
      <c r="AF68" s="36"/>
      <c r="AG68" s="30"/>
      <c r="AH68" s="36"/>
      <c r="AI68" s="30"/>
      <c r="AJ68" s="31"/>
      <c r="AK68" s="30"/>
      <c r="AL68" s="30"/>
      <c r="AM68" s="30"/>
      <c r="AN68" s="30"/>
      <c r="AO68" s="30"/>
      <c r="AP68" s="30"/>
      <c r="AQ68" s="31"/>
      <c r="AR68" s="30"/>
      <c r="AS68" s="30"/>
      <c r="AT68" s="30"/>
      <c r="AU68" s="30"/>
      <c r="AV68" s="30"/>
      <c r="AW68" s="30"/>
      <c r="AX68" s="30"/>
      <c r="AY68" s="30"/>
      <c r="AZ68" s="30" t="n">
        <v>1</v>
      </c>
      <c r="BA68" s="30" t="n">
        <f aca="false">IF(SUM(AR68:AY68)&gt;1, 1, 0)</f>
        <v>0</v>
      </c>
      <c r="BB68" s="31"/>
      <c r="BC68" s="30" t="n">
        <v>1</v>
      </c>
    </row>
    <row r="69" customFormat="false" ht="15.75" hidden="false" customHeight="false" outlineLevel="0" collapsed="false">
      <c r="A69" s="30" t="n">
        <v>8</v>
      </c>
      <c r="B69" s="49" t="s">
        <v>297</v>
      </c>
      <c r="C69" s="50" t="s">
        <v>298</v>
      </c>
      <c r="D69" s="25"/>
      <c r="E69" s="30" t="s">
        <v>19</v>
      </c>
      <c r="F69" s="34"/>
      <c r="H69" s="30" t="n">
        <v>1</v>
      </c>
      <c r="I69" s="31"/>
      <c r="J69" s="36"/>
      <c r="K69" s="30" t="n">
        <v>1</v>
      </c>
      <c r="L69" s="36"/>
      <c r="N69" s="36"/>
      <c r="O69" s="36"/>
      <c r="P69" s="33"/>
      <c r="Q69" s="36" t="n">
        <f aca="false">SUM(J69:M69)</f>
        <v>1</v>
      </c>
      <c r="R69" s="36" t="n">
        <f aca="false">SUM(N69:O69)</f>
        <v>0</v>
      </c>
      <c r="S69" s="34"/>
      <c r="T69" s="36"/>
      <c r="U69" s="34"/>
      <c r="V69" s="29" t="n">
        <v>1</v>
      </c>
      <c r="W69" s="29"/>
      <c r="X69" s="29"/>
      <c r="Y69" s="29"/>
      <c r="Z69" s="29"/>
      <c r="AA69" s="33"/>
      <c r="AB69" s="36"/>
      <c r="AD69" s="30" t="n">
        <v>1</v>
      </c>
      <c r="AE69" s="36"/>
      <c r="AF69" s="36"/>
      <c r="AH69" s="36"/>
      <c r="AJ69" s="34"/>
      <c r="AO69" s="30" t="n">
        <v>1</v>
      </c>
      <c r="AQ69" s="34"/>
      <c r="AR69" s="30" t="n">
        <v>1</v>
      </c>
      <c r="AU69" s="30" t="n">
        <v>1</v>
      </c>
      <c r="BA69" s="30" t="n">
        <f aca="false">IF(SUM(AR69:AY69)&gt;1, 1, 0)</f>
        <v>1</v>
      </c>
      <c r="BB69" s="34"/>
      <c r="BC69" s="30" t="n">
        <v>4</v>
      </c>
    </row>
    <row r="70" customFormat="false" ht="15.75" hidden="false" customHeight="false" outlineLevel="0" collapsed="false">
      <c r="A70" s="30" t="n">
        <v>9</v>
      </c>
      <c r="B70" s="49" t="s">
        <v>299</v>
      </c>
      <c r="C70" s="50" t="s">
        <v>300</v>
      </c>
      <c r="D70" s="25" t="n">
        <v>0</v>
      </c>
      <c r="E70" s="30" t="s">
        <v>19</v>
      </c>
      <c r="F70" s="34"/>
      <c r="G70" s="30" t="n">
        <v>1</v>
      </c>
      <c r="I70" s="34"/>
      <c r="J70" s="36" t="n">
        <v>1</v>
      </c>
      <c r="L70" s="36"/>
      <c r="N70" s="36"/>
      <c r="O70" s="36"/>
      <c r="P70" s="33"/>
      <c r="Q70" s="36" t="n">
        <f aca="false">SUM(J70:M70)</f>
        <v>1</v>
      </c>
      <c r="R70" s="36" t="n">
        <f aca="false">SUM(N70:O70)</f>
        <v>0</v>
      </c>
      <c r="S70" s="34"/>
      <c r="T70" s="36"/>
      <c r="U70" s="34"/>
      <c r="V70" s="29"/>
      <c r="W70" s="29"/>
      <c r="X70" s="29"/>
      <c r="Y70" s="29" t="n">
        <v>1</v>
      </c>
      <c r="Z70" s="29"/>
      <c r="AA70" s="33"/>
      <c r="AB70" s="36"/>
      <c r="AE70" s="36"/>
      <c r="AF70" s="36" t="n">
        <v>1</v>
      </c>
      <c r="AH70" s="36"/>
      <c r="AJ70" s="34"/>
      <c r="AQ70" s="34"/>
      <c r="AZ70" s="30" t="n">
        <v>1</v>
      </c>
      <c r="BA70" s="30" t="n">
        <f aca="false">IF(SUM(AR70:AY70)&gt;1, 1, 0)</f>
        <v>0</v>
      </c>
      <c r="BB70" s="34"/>
      <c r="BC70" s="30" t="n">
        <v>1</v>
      </c>
    </row>
    <row r="71" customFormat="false" ht="15.75" hidden="false" customHeight="false" outlineLevel="0" collapsed="false">
      <c r="A71" s="30" t="n">
        <v>10</v>
      </c>
      <c r="B71" s="49" t="s">
        <v>301</v>
      </c>
      <c r="C71" s="50" t="s">
        <v>302</v>
      </c>
      <c r="D71" s="25" t="n">
        <v>1</v>
      </c>
      <c r="E71" s="30" t="s">
        <v>19</v>
      </c>
      <c r="F71" s="34"/>
      <c r="G71" s="30" t="n">
        <v>1</v>
      </c>
      <c r="I71" s="34"/>
      <c r="J71" s="36" t="n">
        <v>1</v>
      </c>
      <c r="L71" s="36"/>
      <c r="N71" s="36"/>
      <c r="O71" s="36"/>
      <c r="P71" s="33"/>
      <c r="Q71" s="36" t="n">
        <f aca="false">SUM(J71:M71)</f>
        <v>1</v>
      </c>
      <c r="R71" s="36" t="n">
        <f aca="false">SUM(N71:O71)</f>
        <v>0</v>
      </c>
      <c r="S71" s="34"/>
      <c r="T71" s="36"/>
      <c r="U71" s="34"/>
      <c r="V71" s="29"/>
      <c r="W71" s="29"/>
      <c r="X71" s="29"/>
      <c r="Y71" s="29" t="n">
        <v>1</v>
      </c>
      <c r="Z71" s="29"/>
      <c r="AA71" s="33"/>
      <c r="AB71" s="36" t="n">
        <v>1</v>
      </c>
      <c r="AE71" s="36"/>
      <c r="AF71" s="36"/>
      <c r="AH71" s="36"/>
      <c r="AJ71" s="34"/>
      <c r="AQ71" s="34"/>
      <c r="AR71" s="30" t="n">
        <v>1</v>
      </c>
      <c r="BA71" s="30" t="n">
        <f aca="false">IF(SUM(AR71:AY71)&gt;1, 1, 0)</f>
        <v>0</v>
      </c>
      <c r="BB71" s="34"/>
      <c r="BC71" s="30" t="n">
        <v>2</v>
      </c>
    </row>
    <row r="72" customFormat="false" ht="15.75" hidden="false" customHeight="false" outlineLevel="0" collapsed="false">
      <c r="A72" s="30" t="n">
        <v>11</v>
      </c>
      <c r="B72" s="49" t="s">
        <v>303</v>
      </c>
      <c r="C72" s="50" t="s">
        <v>304</v>
      </c>
      <c r="D72" s="25"/>
      <c r="E72" s="30" t="s">
        <v>19</v>
      </c>
      <c r="F72" s="34"/>
      <c r="G72" s="30" t="n">
        <v>1</v>
      </c>
      <c r="I72" s="34"/>
      <c r="J72" s="36" t="n">
        <v>1</v>
      </c>
      <c r="L72" s="36"/>
      <c r="N72" s="36"/>
      <c r="O72" s="36"/>
      <c r="P72" s="33"/>
      <c r="Q72" s="36" t="n">
        <f aca="false">SUM(J72:M72)</f>
        <v>1</v>
      </c>
      <c r="R72" s="36" t="n">
        <f aca="false">SUM(N72:O72)</f>
        <v>0</v>
      </c>
      <c r="S72" s="34"/>
      <c r="T72" s="36"/>
      <c r="U72" s="34"/>
      <c r="V72" s="29"/>
      <c r="W72" s="29"/>
      <c r="X72" s="29" t="n">
        <v>1</v>
      </c>
      <c r="Y72" s="29"/>
      <c r="Z72" s="29"/>
      <c r="AA72" s="33"/>
      <c r="AB72" s="36"/>
      <c r="AE72" s="36" t="n">
        <v>1</v>
      </c>
      <c r="AF72" s="36"/>
      <c r="AH72" s="36"/>
      <c r="AJ72" s="34"/>
      <c r="AQ72" s="34"/>
      <c r="AZ72" s="30" t="n">
        <v>1</v>
      </c>
      <c r="BA72" s="30" t="n">
        <f aca="false">IF(SUM(AR72:AY72)&gt;1, 1, 0)</f>
        <v>0</v>
      </c>
      <c r="BB72" s="34"/>
      <c r="BC72" s="30" t="n">
        <v>7</v>
      </c>
    </row>
    <row r="73" customFormat="false" ht="15.75" hidden="false" customHeight="false" outlineLevel="0" collapsed="false">
      <c r="A73" s="30" t="n">
        <v>12</v>
      </c>
      <c r="B73" s="49" t="s">
        <v>305</v>
      </c>
      <c r="C73" s="50" t="s">
        <v>306</v>
      </c>
      <c r="D73" s="25"/>
      <c r="E73" s="30" t="s">
        <v>19</v>
      </c>
      <c r="F73" s="34"/>
      <c r="G73" s="30" t="n">
        <v>1</v>
      </c>
      <c r="I73" s="34"/>
      <c r="J73" s="36" t="n">
        <v>1</v>
      </c>
      <c r="L73" s="36"/>
      <c r="N73" s="36"/>
      <c r="O73" s="36"/>
      <c r="P73" s="33"/>
      <c r="Q73" s="36" t="n">
        <f aca="false">SUM(J73:M73)</f>
        <v>1</v>
      </c>
      <c r="R73" s="36" t="n">
        <f aca="false">SUM(N73:O73)</f>
        <v>0</v>
      </c>
      <c r="S73" s="34"/>
      <c r="T73" s="36"/>
      <c r="U73" s="34"/>
      <c r="V73" s="29" t="n">
        <v>1</v>
      </c>
      <c r="W73" s="29"/>
      <c r="X73" s="29"/>
      <c r="Y73" s="29"/>
      <c r="Z73" s="29"/>
      <c r="AA73" s="33"/>
      <c r="AB73" s="36" t="n">
        <v>1</v>
      </c>
      <c r="AE73" s="36"/>
      <c r="AF73" s="36"/>
      <c r="AH73" s="36"/>
      <c r="AJ73" s="34"/>
      <c r="AQ73" s="34"/>
      <c r="AR73" s="30" t="n">
        <v>1</v>
      </c>
      <c r="BA73" s="30" t="n">
        <f aca="false">IF(SUM(AR73:AY73)&gt;1, 1, 0)</f>
        <v>0</v>
      </c>
      <c r="BB73" s="34"/>
      <c r="BC73" s="30" t="n">
        <v>4</v>
      </c>
    </row>
    <row r="74" customFormat="false" ht="15.75" hidden="false" customHeight="false" outlineLevel="0" collapsed="false">
      <c r="A74" s="30" t="n">
        <v>13</v>
      </c>
      <c r="B74" s="49" t="s">
        <v>307</v>
      </c>
      <c r="C74" s="50" t="s">
        <v>308</v>
      </c>
      <c r="D74" s="25"/>
      <c r="E74" s="30" t="s">
        <v>19</v>
      </c>
      <c r="F74" s="34"/>
      <c r="G74" s="30" t="n">
        <v>1</v>
      </c>
      <c r="I74" s="34"/>
      <c r="J74" s="36" t="n">
        <v>1</v>
      </c>
      <c r="L74" s="36"/>
      <c r="N74" s="36"/>
      <c r="O74" s="36"/>
      <c r="P74" s="33"/>
      <c r="Q74" s="36" t="n">
        <f aca="false">SUM(J74:M74)</f>
        <v>1</v>
      </c>
      <c r="R74" s="36" t="n">
        <f aca="false">SUM(N74:O74)</f>
        <v>0</v>
      </c>
      <c r="S74" s="34"/>
      <c r="T74" s="36"/>
      <c r="U74" s="34"/>
      <c r="V74" s="29" t="n">
        <v>1</v>
      </c>
      <c r="W74" s="29"/>
      <c r="X74" s="29"/>
      <c r="Y74" s="29"/>
      <c r="Z74" s="29"/>
      <c r="AA74" s="33"/>
      <c r="AB74" s="36" t="n">
        <v>1</v>
      </c>
      <c r="AE74" s="36"/>
      <c r="AF74" s="36"/>
      <c r="AH74" s="36"/>
      <c r="AJ74" s="34"/>
      <c r="AQ74" s="34"/>
      <c r="AR74" s="30" t="n">
        <v>1</v>
      </c>
      <c r="BA74" s="30" t="n">
        <f aca="false">IF(SUM(AR74:AY74)&gt;1, 1, 0)</f>
        <v>0</v>
      </c>
      <c r="BB74" s="34"/>
      <c r="BC74" s="30" t="n">
        <v>5</v>
      </c>
    </row>
    <row r="75" customFormat="false" ht="15.75" hidden="false" customHeight="false" outlineLevel="0" collapsed="false">
      <c r="A75" s="30" t="n">
        <v>14</v>
      </c>
      <c r="B75" s="49" t="s">
        <v>309</v>
      </c>
      <c r="C75" s="50" t="s">
        <v>310</v>
      </c>
      <c r="D75" s="25" t="n">
        <v>0</v>
      </c>
      <c r="E75" s="30" t="s">
        <v>19</v>
      </c>
      <c r="F75" s="34"/>
      <c r="G75" s="30" t="n">
        <v>1</v>
      </c>
      <c r="I75" s="34"/>
      <c r="J75" s="36" t="n">
        <v>1</v>
      </c>
      <c r="L75" s="36"/>
      <c r="N75" s="36"/>
      <c r="O75" s="36"/>
      <c r="P75" s="33"/>
      <c r="Q75" s="36" t="n">
        <f aca="false">SUM(J75:M75)</f>
        <v>1</v>
      </c>
      <c r="R75" s="36" t="n">
        <f aca="false">SUM(N75:O75)</f>
        <v>0</v>
      </c>
      <c r="S75" s="34"/>
      <c r="T75" s="36"/>
      <c r="U75" s="34"/>
      <c r="V75" s="29"/>
      <c r="W75" s="29"/>
      <c r="X75" s="29" t="n">
        <v>1</v>
      </c>
      <c r="Y75" s="29"/>
      <c r="Z75" s="29"/>
      <c r="AA75" s="33"/>
      <c r="AB75" s="36"/>
      <c r="AE75" s="36" t="n">
        <v>1</v>
      </c>
      <c r="AF75" s="36"/>
      <c r="AH75" s="36"/>
      <c r="AJ75" s="34"/>
      <c r="AQ75" s="34"/>
      <c r="AZ75" s="30" t="n">
        <v>1</v>
      </c>
      <c r="BA75" s="30" t="n">
        <f aca="false">IF(SUM(AR75:AY75)&gt;1, 1, 0)</f>
        <v>0</v>
      </c>
      <c r="BB75" s="34"/>
      <c r="BC75" s="30" t="n">
        <v>4</v>
      </c>
    </row>
    <row r="76" customFormat="false" ht="15.75" hidden="false" customHeight="false" outlineLevel="0" collapsed="false">
      <c r="A76" s="30" t="n">
        <v>15</v>
      </c>
      <c r="B76" s="49" t="s">
        <v>311</v>
      </c>
      <c r="C76" s="50" t="s">
        <v>312</v>
      </c>
      <c r="D76" s="25"/>
      <c r="E76" s="30" t="s">
        <v>19</v>
      </c>
      <c r="F76" s="34"/>
      <c r="G76" s="30" t="n">
        <v>1</v>
      </c>
      <c r="I76" s="34"/>
      <c r="J76" s="36" t="n">
        <v>1</v>
      </c>
      <c r="L76" s="36"/>
      <c r="N76" s="36"/>
      <c r="O76" s="36"/>
      <c r="P76" s="33"/>
      <c r="Q76" s="36" t="n">
        <f aca="false">SUM(J76:M76)</f>
        <v>1</v>
      </c>
      <c r="R76" s="36" t="n">
        <f aca="false">SUM(N76:O76)</f>
        <v>0</v>
      </c>
      <c r="S76" s="34"/>
      <c r="T76" s="36"/>
      <c r="U76" s="34"/>
      <c r="V76" s="29" t="n">
        <v>1</v>
      </c>
      <c r="W76" s="29"/>
      <c r="X76" s="29"/>
      <c r="Y76" s="29"/>
      <c r="Z76" s="29"/>
      <c r="AA76" s="33"/>
      <c r="AB76" s="36" t="n">
        <v>1</v>
      </c>
      <c r="AE76" s="36"/>
      <c r="AF76" s="36"/>
      <c r="AH76" s="36"/>
      <c r="AJ76" s="34"/>
      <c r="AQ76" s="34"/>
      <c r="AR76" s="30" t="n">
        <v>1</v>
      </c>
      <c r="BA76" s="30" t="n">
        <f aca="false">IF(SUM(AR76:AY76)&gt;1, 1, 0)</f>
        <v>0</v>
      </c>
      <c r="BB76" s="34"/>
      <c r="BC76" s="30" t="n">
        <v>2</v>
      </c>
    </row>
    <row r="77" customFormat="false" ht="15.75" hidden="false" customHeight="false" outlineLevel="0" collapsed="false">
      <c r="A77" s="30" t="n">
        <v>16</v>
      </c>
      <c r="B77" s="49" t="s">
        <v>313</v>
      </c>
      <c r="C77" s="50" t="s">
        <v>314</v>
      </c>
      <c r="D77" s="25"/>
      <c r="E77" s="30" t="s">
        <v>19</v>
      </c>
      <c r="F77" s="34"/>
      <c r="G77" s="30" t="n">
        <v>1</v>
      </c>
      <c r="I77" s="34"/>
      <c r="J77" s="36" t="n">
        <v>1</v>
      </c>
      <c r="L77" s="36"/>
      <c r="N77" s="36"/>
      <c r="O77" s="36"/>
      <c r="P77" s="33"/>
      <c r="Q77" s="36" t="n">
        <f aca="false">SUM(J77:M77)</f>
        <v>1</v>
      </c>
      <c r="R77" s="36" t="n">
        <f aca="false">SUM(N77:O77)</f>
        <v>0</v>
      </c>
      <c r="S77" s="34"/>
      <c r="T77" s="36"/>
      <c r="U77" s="34"/>
      <c r="V77" s="29" t="n">
        <v>1</v>
      </c>
      <c r="W77" s="29"/>
      <c r="X77" s="29"/>
      <c r="Y77" s="29"/>
      <c r="Z77" s="29"/>
      <c r="AA77" s="33"/>
      <c r="AB77" s="36" t="n">
        <v>1</v>
      </c>
      <c r="AE77" s="36"/>
      <c r="AF77" s="36"/>
      <c r="AH77" s="36"/>
      <c r="AJ77" s="34"/>
      <c r="AQ77" s="34"/>
      <c r="AR77" s="30" t="n">
        <v>1</v>
      </c>
      <c r="BA77" s="30" t="n">
        <f aca="false">IF(SUM(AR77:AY77)&gt;1, 1, 0)</f>
        <v>0</v>
      </c>
      <c r="BB77" s="34"/>
      <c r="BC77" s="30" t="n">
        <v>8</v>
      </c>
    </row>
    <row r="78" customFormat="false" ht="15.75" hidden="false" customHeight="false" outlineLevel="0" collapsed="false">
      <c r="A78" s="34"/>
      <c r="B78" s="66"/>
      <c r="C78" s="67"/>
      <c r="D78" s="27"/>
      <c r="E78" s="34"/>
      <c r="F78" s="34"/>
      <c r="G78" s="34"/>
      <c r="H78" s="34"/>
      <c r="I78" s="34"/>
      <c r="J78" s="33"/>
      <c r="K78" s="34"/>
      <c r="L78" s="33"/>
      <c r="M78" s="34"/>
      <c r="N78" s="33"/>
      <c r="O78" s="33"/>
      <c r="P78" s="33"/>
      <c r="Q78" s="33"/>
      <c r="R78" s="33"/>
      <c r="S78" s="34"/>
      <c r="T78" s="33"/>
      <c r="U78" s="34"/>
      <c r="V78" s="28"/>
      <c r="W78" s="28"/>
      <c r="X78" s="28"/>
      <c r="Y78" s="28"/>
      <c r="Z78" s="28"/>
      <c r="AA78" s="33"/>
      <c r="AB78" s="33"/>
      <c r="AC78" s="34"/>
      <c r="AD78" s="34"/>
      <c r="AE78" s="33"/>
      <c r="AF78" s="33"/>
      <c r="AG78" s="34"/>
      <c r="AH78" s="33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</row>
    <row r="79" customFormat="false" ht="15.75" hidden="false" customHeight="false" outlineLevel="0" collapsed="false">
      <c r="A79" s="30" t="n">
        <v>1</v>
      </c>
      <c r="B79" s="49" t="s">
        <v>315</v>
      </c>
      <c r="C79" s="50" t="s">
        <v>316</v>
      </c>
      <c r="D79" s="25" t="n">
        <v>0</v>
      </c>
      <c r="E79" s="30" t="s">
        <v>21</v>
      </c>
      <c r="F79" s="34"/>
      <c r="H79" s="30" t="n">
        <v>1</v>
      </c>
      <c r="I79" s="31"/>
      <c r="J79" s="36"/>
      <c r="K79" s="30"/>
      <c r="L79" s="36"/>
      <c r="M79" s="30" t="n">
        <v>1</v>
      </c>
      <c r="N79" s="36"/>
      <c r="O79" s="36"/>
      <c r="P79" s="33"/>
      <c r="Q79" s="36" t="n">
        <f aca="false">SUM(J79:M79)</f>
        <v>1</v>
      </c>
      <c r="R79" s="36" t="n">
        <f aca="false">SUM(N79:O79)</f>
        <v>0</v>
      </c>
      <c r="S79" s="34"/>
      <c r="T79" s="36"/>
      <c r="U79" s="34"/>
      <c r="V79" s="29"/>
      <c r="W79" s="29"/>
      <c r="X79" s="29"/>
      <c r="Y79" s="29"/>
      <c r="Z79" s="29" t="n">
        <v>1</v>
      </c>
      <c r="AA79" s="33"/>
      <c r="AB79" s="36"/>
      <c r="AC79" s="30"/>
      <c r="AD79" s="30" t="n">
        <v>1</v>
      </c>
      <c r="AE79" s="36"/>
      <c r="AF79" s="36"/>
      <c r="AH79" s="36"/>
      <c r="AJ79" s="34"/>
      <c r="AN79" s="30" t="n">
        <v>1</v>
      </c>
      <c r="AQ79" s="34"/>
      <c r="AT79" s="30" t="n">
        <v>1</v>
      </c>
      <c r="BA79" s="30" t="n">
        <f aca="false">IF(SUM(AR79:AY79)&gt;1, 1, 0)</f>
        <v>0</v>
      </c>
      <c r="BB79" s="34"/>
      <c r="BC79" s="30" t="n">
        <v>10</v>
      </c>
    </row>
    <row r="80" customFormat="false" ht="15.75" hidden="false" customHeight="false" outlineLevel="0" collapsed="false">
      <c r="A80" s="30" t="n">
        <v>2</v>
      </c>
      <c r="B80" s="49" t="s">
        <v>317</v>
      </c>
      <c r="C80" s="50" t="s">
        <v>318</v>
      </c>
      <c r="D80" s="25" t="n">
        <v>1</v>
      </c>
      <c r="E80" s="30" t="s">
        <v>21</v>
      </c>
      <c r="F80" s="34"/>
      <c r="H80" s="30" t="n">
        <v>1</v>
      </c>
      <c r="I80" s="31"/>
      <c r="J80" s="36"/>
      <c r="L80" s="36"/>
      <c r="N80" s="36" t="n">
        <v>1</v>
      </c>
      <c r="O80" s="36"/>
      <c r="P80" s="33"/>
      <c r="Q80" s="36" t="n">
        <f aca="false">SUM(J80:M80)</f>
        <v>0</v>
      </c>
      <c r="R80" s="36" t="n">
        <f aca="false">SUM(N80:O80)</f>
        <v>1</v>
      </c>
      <c r="S80" s="34"/>
      <c r="T80" s="36"/>
      <c r="U80" s="34"/>
      <c r="V80" s="29" t="n">
        <v>1</v>
      </c>
      <c r="W80" s="29"/>
      <c r="X80" s="29"/>
      <c r="Y80" s="29"/>
      <c r="Z80" s="29"/>
      <c r="AA80" s="33"/>
      <c r="AB80" s="36"/>
      <c r="AC80" s="30" t="n">
        <v>1</v>
      </c>
      <c r="AE80" s="36"/>
      <c r="AF80" s="36"/>
      <c r="AH80" s="36"/>
      <c r="AJ80" s="34"/>
      <c r="AL80" s="30" t="n">
        <v>1</v>
      </c>
      <c r="AQ80" s="34"/>
      <c r="AS80" s="30" t="n">
        <v>1</v>
      </c>
      <c r="BA80" s="30" t="n">
        <f aca="false">IF(SUM(AR80:AY80)&gt;1, 1, 0)</f>
        <v>0</v>
      </c>
      <c r="BB80" s="34"/>
      <c r="BC80" s="30" t="n">
        <v>13</v>
      </c>
    </row>
    <row r="81" customFormat="false" ht="15.75" hidden="false" customHeight="false" outlineLevel="0" collapsed="false">
      <c r="A81" s="30" t="n">
        <v>3</v>
      </c>
      <c r="B81" s="49" t="s">
        <v>319</v>
      </c>
      <c r="C81" s="50" t="s">
        <v>320</v>
      </c>
      <c r="D81" s="25" t="n">
        <v>1</v>
      </c>
      <c r="E81" s="30" t="s">
        <v>21</v>
      </c>
      <c r="F81" s="34"/>
      <c r="G81" s="30" t="n">
        <v>1</v>
      </c>
      <c r="I81" s="34"/>
      <c r="J81" s="36" t="n">
        <v>1</v>
      </c>
      <c r="L81" s="36"/>
      <c r="N81" s="36"/>
      <c r="O81" s="36"/>
      <c r="P81" s="33"/>
      <c r="Q81" s="36" t="n">
        <f aca="false">SUM(J81:M81)</f>
        <v>1</v>
      </c>
      <c r="R81" s="36" t="n">
        <f aca="false">SUM(N81:O81)</f>
        <v>0</v>
      </c>
      <c r="S81" s="34"/>
      <c r="T81" s="36"/>
      <c r="U81" s="34"/>
      <c r="V81" s="29"/>
      <c r="W81" s="29"/>
      <c r="X81" s="29" t="n">
        <v>1</v>
      </c>
      <c r="Y81" s="29"/>
      <c r="Z81" s="29"/>
      <c r="AA81" s="33"/>
      <c r="AB81" s="36"/>
      <c r="AE81" s="36" t="n">
        <v>1</v>
      </c>
      <c r="AF81" s="36"/>
      <c r="AH81" s="36"/>
      <c r="AJ81" s="34"/>
      <c r="AQ81" s="34"/>
      <c r="AZ81" s="30" t="n">
        <v>1</v>
      </c>
      <c r="BA81" s="30" t="n">
        <f aca="false">IF(SUM(AR81:AY81)&gt;1, 1, 0)</f>
        <v>0</v>
      </c>
      <c r="BB81" s="34"/>
      <c r="BC81" s="30" t="n">
        <v>6</v>
      </c>
    </row>
    <row r="82" customFormat="false" ht="15.75" hidden="false" customHeight="false" outlineLevel="0" collapsed="false">
      <c r="A82" s="30" t="n">
        <v>4</v>
      </c>
      <c r="B82" s="49" t="s">
        <v>321</v>
      </c>
      <c r="C82" s="50" t="s">
        <v>322</v>
      </c>
      <c r="D82" s="25" t="n">
        <v>1</v>
      </c>
      <c r="E82" s="30" t="s">
        <v>21</v>
      </c>
      <c r="F82" s="34"/>
      <c r="G82" s="30" t="n">
        <v>1</v>
      </c>
      <c r="I82" s="34"/>
      <c r="J82" s="36" t="n">
        <v>1</v>
      </c>
      <c r="L82" s="36"/>
      <c r="N82" s="36"/>
      <c r="O82" s="36"/>
      <c r="P82" s="33"/>
      <c r="Q82" s="36" t="n">
        <f aca="false">SUM(J82:M82)</f>
        <v>1</v>
      </c>
      <c r="R82" s="36" t="n">
        <f aca="false">SUM(N82:O82)</f>
        <v>0</v>
      </c>
      <c r="S82" s="34"/>
      <c r="T82" s="36"/>
      <c r="U82" s="34"/>
      <c r="V82" s="29" t="n">
        <v>1</v>
      </c>
      <c r="W82" s="29"/>
      <c r="X82" s="29"/>
      <c r="Y82" s="29"/>
      <c r="Z82" s="29"/>
      <c r="AA82" s="33"/>
      <c r="AB82" s="36" t="n">
        <v>1</v>
      </c>
      <c r="AE82" s="36"/>
      <c r="AF82" s="36"/>
      <c r="AH82" s="36"/>
      <c r="AJ82" s="34"/>
      <c r="AQ82" s="34"/>
      <c r="AR82" s="30" t="n">
        <v>1</v>
      </c>
      <c r="BA82" s="30" t="n">
        <f aca="false">IF(SUM(AR82:AY82)&gt;1, 1, 0)</f>
        <v>0</v>
      </c>
      <c r="BB82" s="34"/>
      <c r="BC82" s="30" t="n">
        <v>6</v>
      </c>
    </row>
    <row r="83" customFormat="false" ht="15.75" hidden="false" customHeight="false" outlineLevel="0" collapsed="false">
      <c r="A83" s="30" t="n">
        <v>5</v>
      </c>
      <c r="B83" s="49" t="s">
        <v>323</v>
      </c>
      <c r="C83" s="50" t="s">
        <v>324</v>
      </c>
      <c r="D83" s="51" t="n">
        <v>1</v>
      </c>
      <c r="E83" s="30" t="s">
        <v>21</v>
      </c>
      <c r="F83" s="34"/>
      <c r="G83" s="30" t="n">
        <v>1</v>
      </c>
      <c r="I83" s="34"/>
      <c r="J83" s="36" t="n">
        <v>1</v>
      </c>
      <c r="L83" s="36"/>
      <c r="N83" s="36"/>
      <c r="O83" s="36"/>
      <c r="P83" s="33"/>
      <c r="Q83" s="36" t="n">
        <f aca="false">SUM(J83:M83)</f>
        <v>1</v>
      </c>
      <c r="R83" s="36" t="n">
        <f aca="false">SUM(N83:O83)</f>
        <v>0</v>
      </c>
      <c r="S83" s="34"/>
      <c r="T83" s="36"/>
      <c r="U83" s="34"/>
      <c r="V83" s="29" t="n">
        <v>1</v>
      </c>
      <c r="W83" s="29"/>
      <c r="X83" s="29"/>
      <c r="Y83" s="29"/>
      <c r="Z83" s="29"/>
      <c r="AA83" s="33"/>
      <c r="AB83" s="36" t="n">
        <v>1</v>
      </c>
      <c r="AE83" s="36"/>
      <c r="AF83" s="36"/>
      <c r="AH83" s="36"/>
      <c r="AJ83" s="34"/>
      <c r="AQ83" s="34"/>
      <c r="AR83" s="30" t="n">
        <v>1</v>
      </c>
      <c r="BA83" s="30" t="n">
        <f aca="false">IF(SUM(AR83:AY83)&gt;1, 1, 0)</f>
        <v>0</v>
      </c>
      <c r="BB83" s="34"/>
      <c r="BC83" s="30" t="n">
        <v>2</v>
      </c>
    </row>
    <row r="84" customFormat="false" ht="15.75" hidden="false" customHeight="false" outlineLevel="0" collapsed="false">
      <c r="A84" s="30" t="n">
        <v>6</v>
      </c>
      <c r="B84" s="49" t="s">
        <v>325</v>
      </c>
      <c r="C84" s="50" t="s">
        <v>326</v>
      </c>
      <c r="D84" s="25" t="n">
        <v>0</v>
      </c>
      <c r="E84" s="30" t="s">
        <v>21</v>
      </c>
      <c r="F84" s="34"/>
      <c r="G84" s="30" t="n">
        <v>1</v>
      </c>
      <c r="I84" s="34"/>
      <c r="J84" s="36" t="n">
        <v>1</v>
      </c>
      <c r="L84" s="36"/>
      <c r="N84" s="36"/>
      <c r="O84" s="36"/>
      <c r="P84" s="33"/>
      <c r="Q84" s="36" t="n">
        <f aca="false">SUM(J84:M84)</f>
        <v>1</v>
      </c>
      <c r="R84" s="36" t="n">
        <f aca="false">SUM(N84:O84)</f>
        <v>0</v>
      </c>
      <c r="S84" s="34"/>
      <c r="T84" s="36"/>
      <c r="U84" s="34"/>
      <c r="V84" s="29" t="n">
        <v>1</v>
      </c>
      <c r="W84" s="29"/>
      <c r="X84" s="29"/>
      <c r="Y84" s="29"/>
      <c r="Z84" s="29"/>
      <c r="AA84" s="33"/>
      <c r="AB84" s="36" t="n">
        <v>1</v>
      </c>
      <c r="AE84" s="36"/>
      <c r="AF84" s="36"/>
      <c r="AH84" s="36"/>
      <c r="AJ84" s="34"/>
      <c r="AQ84" s="34"/>
      <c r="AR84" s="30" t="n">
        <v>1</v>
      </c>
      <c r="BA84" s="30" t="n">
        <f aca="false">IF(SUM(AR84:AY84)&gt;1, 1, 0)</f>
        <v>0</v>
      </c>
      <c r="BB84" s="34"/>
      <c r="BC84" s="30" t="n">
        <v>4</v>
      </c>
    </row>
    <row r="85" customFormat="false" ht="15.75" hidden="false" customHeight="false" outlineLevel="0" collapsed="false">
      <c r="A85" s="30" t="n">
        <v>7</v>
      </c>
      <c r="B85" s="49" t="s">
        <v>327</v>
      </c>
      <c r="C85" s="50" t="s">
        <v>328</v>
      </c>
      <c r="D85" s="25" t="n">
        <v>0</v>
      </c>
      <c r="E85" s="30" t="s">
        <v>21</v>
      </c>
      <c r="F85" s="34"/>
      <c r="H85" s="30" t="n">
        <v>1</v>
      </c>
      <c r="I85" s="31"/>
      <c r="J85" s="36"/>
      <c r="L85" s="36"/>
      <c r="N85" s="36" t="n">
        <v>1</v>
      </c>
      <c r="O85" s="36"/>
      <c r="P85" s="33"/>
      <c r="Q85" s="36" t="n">
        <f aca="false">SUM(J85:M85)</f>
        <v>0</v>
      </c>
      <c r="R85" s="36" t="n">
        <f aca="false">SUM(N85:O85)</f>
        <v>1</v>
      </c>
      <c r="S85" s="34"/>
      <c r="T85" s="36"/>
      <c r="U85" s="34"/>
      <c r="V85" s="29"/>
      <c r="W85" s="29" t="n">
        <v>1</v>
      </c>
      <c r="X85" s="29"/>
      <c r="Y85" s="29"/>
      <c r="Z85" s="29"/>
      <c r="AA85" s="33"/>
      <c r="AB85" s="36"/>
      <c r="AE85" s="36"/>
      <c r="AF85" s="36"/>
      <c r="AH85" s="36"/>
      <c r="AJ85" s="34"/>
      <c r="AL85" s="30" t="n">
        <v>1</v>
      </c>
      <c r="AQ85" s="34"/>
      <c r="AZ85" s="30" t="n">
        <v>1</v>
      </c>
      <c r="BA85" s="30" t="n">
        <f aca="false">IF(SUM(AR85:AY85)&gt;1, 1, 0)</f>
        <v>0</v>
      </c>
      <c r="BB85" s="34"/>
      <c r="BC85" s="30" t="n">
        <v>7</v>
      </c>
    </row>
    <row r="86" customFormat="false" ht="15.75" hidden="false" customHeight="false" outlineLevel="0" collapsed="false">
      <c r="A86" s="30" t="n">
        <v>8</v>
      </c>
      <c r="B86" s="65" t="s">
        <v>329</v>
      </c>
      <c r="C86" s="50" t="s">
        <v>330</v>
      </c>
      <c r="D86" s="25"/>
      <c r="E86" s="30" t="s">
        <v>21</v>
      </c>
      <c r="F86" s="34"/>
      <c r="G86" s="30" t="n">
        <v>1</v>
      </c>
      <c r="H86" s="30"/>
      <c r="I86" s="31"/>
      <c r="J86" s="36" t="n">
        <v>1</v>
      </c>
      <c r="L86" s="36"/>
      <c r="N86" s="36"/>
      <c r="O86" s="36"/>
      <c r="P86" s="33"/>
      <c r="Q86" s="36" t="n">
        <f aca="false">SUM(J86:M86)</f>
        <v>1</v>
      </c>
      <c r="R86" s="36" t="n">
        <f aca="false">SUM(N86:O86)</f>
        <v>0</v>
      </c>
      <c r="S86" s="34"/>
      <c r="T86" s="36"/>
      <c r="U86" s="34"/>
      <c r="V86" s="29" t="n">
        <v>1</v>
      </c>
      <c r="W86" s="29"/>
      <c r="X86" s="29"/>
      <c r="Y86" s="29"/>
      <c r="Z86" s="29"/>
      <c r="AA86" s="33"/>
      <c r="AB86" s="36" t="n">
        <v>1</v>
      </c>
      <c r="AE86" s="36"/>
      <c r="AF86" s="36"/>
      <c r="AH86" s="36"/>
      <c r="AJ86" s="34"/>
      <c r="AL86" s="30"/>
      <c r="AQ86" s="34"/>
      <c r="AS86" s="30"/>
      <c r="AT86" s="30" t="n">
        <v>1</v>
      </c>
      <c r="BA86" s="30" t="n">
        <f aca="false">IF(SUM(AR86:AY86)&gt;1, 1, 0)</f>
        <v>0</v>
      </c>
      <c r="BB86" s="34"/>
      <c r="BC86" s="30" t="n">
        <v>2</v>
      </c>
    </row>
    <row r="87" customFormat="false" ht="15.75" hidden="false" customHeight="false" outlineLevel="0" collapsed="false">
      <c r="A87" s="30" t="n">
        <v>9</v>
      </c>
      <c r="B87" s="49" t="s">
        <v>331</v>
      </c>
      <c r="C87" s="50"/>
      <c r="D87" s="25"/>
      <c r="E87" s="30" t="s">
        <v>21</v>
      </c>
      <c r="F87" s="34"/>
      <c r="H87" s="30" t="n">
        <v>1</v>
      </c>
      <c r="I87" s="31"/>
      <c r="J87" s="36"/>
      <c r="L87" s="36" t="n">
        <v>1</v>
      </c>
      <c r="N87" s="36"/>
      <c r="O87" s="36"/>
      <c r="P87" s="33"/>
      <c r="Q87" s="36" t="n">
        <f aca="false">SUM(J87:M87)</f>
        <v>1</v>
      </c>
      <c r="R87" s="36" t="n">
        <f aca="false">SUM(N87:O87)</f>
        <v>0</v>
      </c>
      <c r="S87" s="34"/>
      <c r="T87" s="36"/>
      <c r="U87" s="34"/>
      <c r="V87" s="29" t="n">
        <v>1</v>
      </c>
      <c r="W87" s="29"/>
      <c r="X87" s="29"/>
      <c r="Y87" s="29"/>
      <c r="Z87" s="29"/>
      <c r="AA87" s="33"/>
      <c r="AB87" s="36" t="n">
        <v>1</v>
      </c>
      <c r="AE87" s="36"/>
      <c r="AF87" s="36"/>
      <c r="AH87" s="36"/>
      <c r="AJ87" s="34"/>
      <c r="AL87" s="30"/>
      <c r="AQ87" s="34"/>
      <c r="AR87" s="30" t="n">
        <v>1</v>
      </c>
      <c r="AS87" s="30"/>
      <c r="BA87" s="30" t="n">
        <f aca="false">IF(SUM(AR87:AY87)&gt;1, 1, 0)</f>
        <v>0</v>
      </c>
      <c r="BB87" s="34"/>
      <c r="BC87" s="30" t="n">
        <v>5</v>
      </c>
    </row>
    <row r="88" customFormat="false" ht="15.75" hidden="false" customHeight="false" outlineLevel="0" collapsed="false">
      <c r="A88" s="30" t="n">
        <v>10</v>
      </c>
      <c r="B88" s="49" t="s">
        <v>332</v>
      </c>
      <c r="C88" s="50"/>
      <c r="D88" s="25"/>
      <c r="E88" s="30" t="s">
        <v>21</v>
      </c>
      <c r="F88" s="34"/>
      <c r="G88" s="30" t="n">
        <v>1</v>
      </c>
      <c r="H88" s="30"/>
      <c r="I88" s="31"/>
      <c r="J88" s="36" t="n">
        <v>1</v>
      </c>
      <c r="L88" s="36"/>
      <c r="N88" s="36"/>
      <c r="O88" s="36"/>
      <c r="P88" s="33"/>
      <c r="Q88" s="36" t="n">
        <f aca="false">SUM(J88:M88)</f>
        <v>1</v>
      </c>
      <c r="R88" s="36" t="n">
        <f aca="false">SUM(N88:O88)</f>
        <v>0</v>
      </c>
      <c r="S88" s="34"/>
      <c r="T88" s="36"/>
      <c r="U88" s="34"/>
      <c r="V88" s="29"/>
      <c r="W88" s="29" t="n">
        <v>1</v>
      </c>
      <c r="X88" s="29"/>
      <c r="Y88" s="29"/>
      <c r="Z88" s="29"/>
      <c r="AA88" s="33"/>
      <c r="AB88" s="36" t="n">
        <v>1</v>
      </c>
      <c r="AE88" s="36"/>
      <c r="AF88" s="36"/>
      <c r="AH88" s="36"/>
      <c r="AJ88" s="34"/>
      <c r="AL88" s="30"/>
      <c r="AQ88" s="34"/>
      <c r="AR88" s="30" t="n">
        <v>1</v>
      </c>
      <c r="AS88" s="30"/>
      <c r="BA88" s="30" t="n">
        <f aca="false">IF(SUM(AR88:AY88)&gt;1, 1, 0)</f>
        <v>0</v>
      </c>
      <c r="BB88" s="34"/>
      <c r="BC88" s="30" t="n">
        <v>2</v>
      </c>
    </row>
    <row r="89" customFormat="false" ht="15.75" hidden="false" customHeight="false" outlineLevel="0" collapsed="false">
      <c r="A89" s="30" t="n">
        <v>11</v>
      </c>
      <c r="B89" s="49" t="s">
        <v>333</v>
      </c>
      <c r="C89" s="50" t="s">
        <v>334</v>
      </c>
      <c r="D89" s="25" t="n">
        <v>0</v>
      </c>
      <c r="E89" s="30" t="s">
        <v>21</v>
      </c>
      <c r="F89" s="34"/>
      <c r="G89" s="30" t="n">
        <v>1</v>
      </c>
      <c r="H89" s="30"/>
      <c r="I89" s="31"/>
      <c r="J89" s="36" t="n">
        <v>1</v>
      </c>
      <c r="L89" s="36"/>
      <c r="N89" s="36"/>
      <c r="O89" s="36"/>
      <c r="P89" s="33"/>
      <c r="Q89" s="36" t="n">
        <f aca="false">SUM(J89:M89)</f>
        <v>1</v>
      </c>
      <c r="R89" s="36" t="n">
        <f aca="false">SUM(N89:O89)</f>
        <v>0</v>
      </c>
      <c r="S89" s="34"/>
      <c r="T89" s="36"/>
      <c r="U89" s="34"/>
      <c r="V89" s="29" t="n">
        <v>1</v>
      </c>
      <c r="W89" s="29"/>
      <c r="X89" s="29"/>
      <c r="Y89" s="29"/>
      <c r="Z89" s="29"/>
      <c r="AA89" s="33"/>
      <c r="AB89" s="36"/>
      <c r="AC89" s="30" t="n">
        <v>1</v>
      </c>
      <c r="AE89" s="36"/>
      <c r="AF89" s="36"/>
      <c r="AH89" s="36"/>
      <c r="AJ89" s="34"/>
      <c r="AL89" s="30"/>
      <c r="AQ89" s="34"/>
      <c r="AS89" s="30" t="n">
        <v>1</v>
      </c>
      <c r="BA89" s="30" t="n">
        <f aca="false">IF(SUM(AR89:AY89)&gt;1, 1, 0)</f>
        <v>0</v>
      </c>
      <c r="BB89" s="34"/>
      <c r="BC89" s="30" t="n">
        <v>6</v>
      </c>
    </row>
    <row r="90" customFormat="false" ht="15.75" hidden="false" customHeight="false" outlineLevel="0" collapsed="false">
      <c r="A90" s="30" t="n">
        <v>12</v>
      </c>
      <c r="B90" s="49" t="s">
        <v>335</v>
      </c>
      <c r="C90" s="50" t="s">
        <v>336</v>
      </c>
      <c r="D90" s="25"/>
      <c r="E90" s="30" t="s">
        <v>21</v>
      </c>
      <c r="F90" s="34"/>
      <c r="G90" s="30" t="n">
        <v>1</v>
      </c>
      <c r="H90" s="30"/>
      <c r="I90" s="31"/>
      <c r="J90" s="36" t="n">
        <v>1</v>
      </c>
      <c r="L90" s="36"/>
      <c r="N90" s="36"/>
      <c r="O90" s="36"/>
      <c r="P90" s="33"/>
      <c r="Q90" s="36" t="n">
        <f aca="false">SUM(J90:M90)</f>
        <v>1</v>
      </c>
      <c r="R90" s="36" t="n">
        <f aca="false">SUM(N90:O90)</f>
        <v>0</v>
      </c>
      <c r="S90" s="34"/>
      <c r="T90" s="36"/>
      <c r="U90" s="34"/>
      <c r="V90" s="29"/>
      <c r="W90" s="29" t="n">
        <v>1</v>
      </c>
      <c r="X90" s="29"/>
      <c r="Y90" s="29"/>
      <c r="Z90" s="29"/>
      <c r="AA90" s="33"/>
      <c r="AB90" s="36" t="n">
        <v>1</v>
      </c>
      <c r="AE90" s="36"/>
      <c r="AF90" s="36"/>
      <c r="AH90" s="36"/>
      <c r="AJ90" s="34"/>
      <c r="AL90" s="30"/>
      <c r="AQ90" s="34"/>
      <c r="AR90" s="30" t="n">
        <v>1</v>
      </c>
      <c r="AS90" s="30"/>
      <c r="BA90" s="30" t="n">
        <f aca="false">IF(SUM(AR90:AY90)&gt;1, 1, 0)</f>
        <v>0</v>
      </c>
      <c r="BB90" s="34"/>
      <c r="BC90" s="30" t="n">
        <v>1</v>
      </c>
    </row>
    <row r="91" customFormat="false" ht="15.75" hidden="false" customHeight="false" outlineLevel="0" collapsed="false">
      <c r="A91" s="34"/>
      <c r="B91" s="66"/>
      <c r="C91" s="67"/>
      <c r="D91" s="27"/>
      <c r="E91" s="34"/>
      <c r="F91" s="34"/>
      <c r="G91" s="34"/>
      <c r="H91" s="34"/>
      <c r="I91" s="34"/>
      <c r="J91" s="33"/>
      <c r="K91" s="34"/>
      <c r="L91" s="33"/>
      <c r="M91" s="34"/>
      <c r="N91" s="33"/>
      <c r="O91" s="33"/>
      <c r="P91" s="33"/>
      <c r="Q91" s="33"/>
      <c r="R91" s="33"/>
      <c r="S91" s="34"/>
      <c r="T91" s="33"/>
      <c r="U91" s="34"/>
      <c r="V91" s="28"/>
      <c r="W91" s="28"/>
      <c r="X91" s="28"/>
      <c r="Y91" s="28"/>
      <c r="Z91" s="28"/>
      <c r="AA91" s="33"/>
      <c r="AB91" s="33"/>
      <c r="AC91" s="34"/>
      <c r="AD91" s="34"/>
      <c r="AE91" s="33"/>
      <c r="AF91" s="33"/>
      <c r="AG91" s="34"/>
      <c r="AH91" s="33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</row>
    <row r="92" customFormat="false" ht="15.75" hidden="false" customHeight="false" outlineLevel="0" collapsed="false">
      <c r="A92" s="30" t="n">
        <v>1</v>
      </c>
      <c r="B92" s="49" t="s">
        <v>337</v>
      </c>
      <c r="C92" s="50" t="s">
        <v>338</v>
      </c>
      <c r="D92" s="25" t="n">
        <v>1</v>
      </c>
      <c r="E92" s="30" t="s">
        <v>23</v>
      </c>
      <c r="F92" s="34"/>
      <c r="G92" s="30" t="n">
        <v>1</v>
      </c>
      <c r="I92" s="34"/>
      <c r="J92" s="36" t="n">
        <v>1</v>
      </c>
      <c r="L92" s="36"/>
      <c r="N92" s="36"/>
      <c r="O92" s="36"/>
      <c r="P92" s="33"/>
      <c r="Q92" s="36" t="n">
        <f aca="false">SUM(J92:M92)</f>
        <v>1</v>
      </c>
      <c r="R92" s="36" t="n">
        <f aca="false">SUM(N92:O92)</f>
        <v>0</v>
      </c>
      <c r="S92" s="34"/>
      <c r="T92" s="36"/>
      <c r="U92" s="34"/>
      <c r="V92" s="29" t="n">
        <v>1</v>
      </c>
      <c r="W92" s="29"/>
      <c r="X92" s="29"/>
      <c r="Y92" s="29"/>
      <c r="Z92" s="29"/>
      <c r="AA92" s="33"/>
      <c r="AB92" s="36" t="n">
        <v>1</v>
      </c>
      <c r="AE92" s="36"/>
      <c r="AF92" s="36"/>
      <c r="AH92" s="36"/>
      <c r="AJ92" s="34"/>
      <c r="AQ92" s="34"/>
      <c r="AR92" s="30" t="n">
        <v>1</v>
      </c>
      <c r="BB92" s="34"/>
      <c r="BC92" s="30" t="n">
        <v>4</v>
      </c>
    </row>
    <row r="93" customFormat="false" ht="15.75" hidden="false" customHeight="false" outlineLevel="0" collapsed="false">
      <c r="A93" s="30" t="n">
        <v>2</v>
      </c>
      <c r="B93" s="49" t="s">
        <v>339</v>
      </c>
      <c r="C93" s="68"/>
      <c r="D93" s="25" t="n">
        <v>1</v>
      </c>
      <c r="E93" s="30" t="s">
        <v>23</v>
      </c>
      <c r="F93" s="34"/>
      <c r="G93" s="30" t="n">
        <v>1</v>
      </c>
      <c r="I93" s="34"/>
      <c r="J93" s="36" t="n">
        <v>1</v>
      </c>
      <c r="L93" s="36"/>
      <c r="N93" s="36"/>
      <c r="O93" s="36"/>
      <c r="P93" s="33"/>
      <c r="Q93" s="36" t="n">
        <f aca="false">SUM(J93:M93)</f>
        <v>1</v>
      </c>
      <c r="R93" s="36" t="n">
        <f aca="false">SUM(N93:O93)</f>
        <v>0</v>
      </c>
      <c r="S93" s="34"/>
      <c r="T93" s="36"/>
      <c r="U93" s="34"/>
      <c r="V93" s="29"/>
      <c r="W93" s="29"/>
      <c r="X93" s="29"/>
      <c r="Y93" s="29" t="n">
        <v>1</v>
      </c>
      <c r="Z93" s="29"/>
      <c r="AA93" s="33"/>
      <c r="AB93" s="36"/>
      <c r="AE93" s="36"/>
      <c r="AF93" s="36" t="n">
        <v>1</v>
      </c>
      <c r="AH93" s="36"/>
      <c r="AJ93" s="34"/>
      <c r="AQ93" s="34"/>
      <c r="AZ93" s="30" t="n">
        <v>1</v>
      </c>
      <c r="BA93" s="30"/>
      <c r="BB93" s="34"/>
      <c r="BC93" s="30" t="n">
        <v>2</v>
      </c>
    </row>
    <row r="94" customFormat="false" ht="15.75" hidden="false" customHeight="false" outlineLevel="0" collapsed="false">
      <c r="B94" s="69"/>
      <c r="C94" s="68"/>
      <c r="D94" s="25"/>
      <c r="F94" s="34"/>
      <c r="I94" s="34"/>
      <c r="J94" s="36" t="n">
        <f aca="false">SUM(J3:J93)</f>
        <v>46</v>
      </c>
      <c r="K94" s="0" t="n">
        <f aca="false">SUM(K3:K93)</f>
        <v>6</v>
      </c>
      <c r="L94" s="36" t="n">
        <f aca="false">SUM(L3:L93)</f>
        <v>11</v>
      </c>
      <c r="M94" s="36" t="n">
        <f aca="false">SUM(M3:M93)</f>
        <v>6</v>
      </c>
      <c r="N94" s="36" t="n">
        <f aca="false">SUM(N3:N93)</f>
        <v>16</v>
      </c>
      <c r="O94" s="36" t="n">
        <f aca="false">SUM(O3:O93)</f>
        <v>1</v>
      </c>
      <c r="P94" s="33"/>
      <c r="Q94" s="36"/>
      <c r="R94" s="36"/>
      <c r="S94" s="34"/>
      <c r="T94" s="36"/>
      <c r="U94" s="34"/>
      <c r="V94" s="29"/>
      <c r="W94" s="29"/>
      <c r="X94" s="29"/>
      <c r="Y94" s="29"/>
      <c r="Z94" s="29"/>
      <c r="AA94" s="33"/>
      <c r="AB94" s="36"/>
      <c r="AE94" s="36"/>
      <c r="AF94" s="36"/>
      <c r="AH94" s="36"/>
      <c r="AJ94" s="34"/>
      <c r="AQ94" s="34"/>
      <c r="BB94" s="34"/>
    </row>
    <row r="95" customFormat="false" ht="15.75" hidden="false" customHeight="false" outlineLevel="0" collapsed="false">
      <c r="B95" s="69"/>
      <c r="C95" s="68"/>
      <c r="D95" s="25"/>
      <c r="F95" s="34"/>
      <c r="I95" s="34"/>
      <c r="J95" s="36"/>
      <c r="L95" s="36"/>
      <c r="N95" s="36"/>
      <c r="O95" s="36"/>
      <c r="P95" s="33"/>
      <c r="Q95" s="36"/>
      <c r="R95" s="36"/>
      <c r="S95" s="34"/>
      <c r="T95" s="36"/>
      <c r="U95" s="34"/>
      <c r="V95" s="29"/>
      <c r="W95" s="29"/>
      <c r="X95" s="29"/>
      <c r="Y95" s="29"/>
      <c r="Z95" s="29"/>
      <c r="AA95" s="33"/>
      <c r="AB95" s="36"/>
      <c r="AE95" s="36"/>
      <c r="AF95" s="36"/>
      <c r="AH95" s="36"/>
      <c r="AJ95" s="34"/>
      <c r="AQ95" s="34"/>
      <c r="BB95" s="34"/>
    </row>
    <row r="96" customFormat="false" ht="15.75" hidden="false" customHeight="false" outlineLevel="0" collapsed="false">
      <c r="B96" s="69"/>
      <c r="C96" s="68"/>
      <c r="D96" s="25"/>
      <c r="F96" s="34"/>
      <c r="I96" s="34"/>
      <c r="J96" s="36"/>
      <c r="L96" s="36"/>
      <c r="N96" s="36"/>
      <c r="O96" s="36"/>
      <c r="P96" s="33"/>
      <c r="Q96" s="36"/>
      <c r="R96" s="36"/>
      <c r="S96" s="34"/>
      <c r="T96" s="36"/>
      <c r="U96" s="34"/>
      <c r="V96" s="29"/>
      <c r="W96" s="29"/>
      <c r="X96" s="29"/>
      <c r="Y96" s="29"/>
      <c r="Z96" s="29"/>
      <c r="AA96" s="33"/>
      <c r="AB96" s="36"/>
      <c r="AE96" s="36"/>
      <c r="AF96" s="36"/>
      <c r="AH96" s="36"/>
      <c r="AJ96" s="34"/>
      <c r="AQ96" s="34"/>
      <c r="BB96" s="34"/>
    </row>
    <row r="97" customFormat="false" ht="15.75" hidden="false" customHeight="false" outlineLevel="0" collapsed="false">
      <c r="B97" s="69"/>
      <c r="C97" s="68"/>
      <c r="D97" s="25"/>
      <c r="F97" s="34"/>
      <c r="I97" s="34"/>
      <c r="J97" s="36"/>
      <c r="L97" s="36"/>
      <c r="N97" s="36"/>
      <c r="O97" s="36"/>
      <c r="P97" s="33"/>
      <c r="Q97" s="36"/>
      <c r="R97" s="36"/>
      <c r="S97" s="34"/>
      <c r="T97" s="36"/>
      <c r="U97" s="34"/>
      <c r="V97" s="29"/>
      <c r="W97" s="29"/>
      <c r="X97" s="29"/>
      <c r="Y97" s="29"/>
      <c r="Z97" s="29"/>
      <c r="AA97" s="33"/>
      <c r="AB97" s="36"/>
      <c r="AE97" s="36"/>
      <c r="AF97" s="36"/>
      <c r="AH97" s="36"/>
      <c r="AJ97" s="34"/>
      <c r="AQ97" s="34"/>
      <c r="BB97" s="34"/>
    </row>
    <row r="98" customFormat="false" ht="15.75" hidden="false" customHeight="false" outlineLevel="0" collapsed="false">
      <c r="B98" s="69"/>
      <c r="C98" s="68"/>
      <c r="D98" s="0" t="n">
        <f aca="false">SUM(D3:D92)</f>
        <v>22</v>
      </c>
      <c r="E98" s="30" t="s">
        <v>153</v>
      </c>
      <c r="F98" s="34"/>
      <c r="G98" s="0" t="n">
        <f aca="false">SUM(G3:G93)</f>
        <v>46</v>
      </c>
      <c r="H98" s="0" t="n">
        <f aca="false">SUM(H3:H92)</f>
        <v>40</v>
      </c>
      <c r="I98" s="34"/>
      <c r="P98" s="34"/>
      <c r="S98" s="34"/>
      <c r="T98" s="0" t="n">
        <f aca="false">SUM(T3:T93)</f>
        <v>7</v>
      </c>
      <c r="U98" s="34"/>
      <c r="V98" s="0" t="n">
        <f aca="false">SUM(V3:V93)</f>
        <v>42</v>
      </c>
      <c r="W98" s="0" t="n">
        <f aca="false">SUM(W3:W93)</f>
        <v>17</v>
      </c>
      <c r="X98" s="0" t="n">
        <f aca="false">SUM(X3:X93)</f>
        <v>10</v>
      </c>
      <c r="Y98" s="0" t="n">
        <f aca="false">SUM(Y3:Y93)</f>
        <v>14</v>
      </c>
      <c r="Z98" s="0" t="n">
        <f aca="false">SUM(Z3:Z93)</f>
        <v>3</v>
      </c>
      <c r="AA98" s="33"/>
      <c r="AB98" s="0" t="n">
        <f aca="false">SUM(AB3:AB93)</f>
        <v>30</v>
      </c>
      <c r="AC98" s="0" t="n">
        <f aca="false">SUM(AC3:AC93)</f>
        <v>21</v>
      </c>
      <c r="AD98" s="0" t="n">
        <f aca="false">SUM(AD3:AD93)</f>
        <v>4</v>
      </c>
      <c r="AE98" s="0" t="n">
        <f aca="false">SUM(AE3:AE93)</f>
        <v>7</v>
      </c>
      <c r="AF98" s="0" t="n">
        <f aca="false">SUM(AF3:AF93)</f>
        <v>10</v>
      </c>
      <c r="AG98" s="0" t="n">
        <f aca="false">SUM(AG3:AG93)</f>
        <v>1</v>
      </c>
      <c r="AH98" s="0" t="n">
        <f aca="false">SUM(AH3:AH93)</f>
        <v>1</v>
      </c>
      <c r="AI98" s="0" t="n">
        <f aca="false">SUM(AI3:AI93)</f>
        <v>3</v>
      </c>
      <c r="AJ98" s="34"/>
      <c r="AK98" s="0" t="n">
        <f aca="false">SUM(AK3:AK93)</f>
        <v>6</v>
      </c>
      <c r="AL98" s="0" t="n">
        <f aca="false">SUM(AL3:AL93)</f>
        <v>20</v>
      </c>
      <c r="AM98" s="0" t="n">
        <f aca="false">SUM(AM3:AM93)</f>
        <v>0</v>
      </c>
      <c r="AN98" s="0" t="n">
        <f aca="false">SUM(AN3:AN93)</f>
        <v>2</v>
      </c>
      <c r="AO98" s="0" t="n">
        <f aca="false">SUM(AO3:AO93)</f>
        <v>5</v>
      </c>
      <c r="AP98" s="0" t="n">
        <f aca="false">SUM(AP3:AP93)</f>
        <v>1</v>
      </c>
      <c r="AQ98" s="34"/>
      <c r="AR98" s="0" t="n">
        <f aca="false">SUM(AR3:AR93)</f>
        <v>32</v>
      </c>
      <c r="AS98" s="0" t="n">
        <f aca="false">SUM(AS3:AS93)</f>
        <v>19</v>
      </c>
      <c r="AT98" s="0" t="n">
        <f aca="false">SUM(AT3:AT93)</f>
        <v>10</v>
      </c>
      <c r="AU98" s="0" t="n">
        <f aca="false">SUM(AU3:AU93)</f>
        <v>7</v>
      </c>
      <c r="AV98" s="0" t="n">
        <f aca="false">SUM(AV3:AV93)</f>
        <v>4</v>
      </c>
      <c r="AW98" s="0" t="n">
        <f aca="false">SUM(AW3:AW93)</f>
        <v>3</v>
      </c>
      <c r="AX98" s="0" t="n">
        <f aca="false">SUM(AX3:AX93)</f>
        <v>1</v>
      </c>
      <c r="AY98" s="0" t="n">
        <f aca="false">SUM(AY3:AY93)</f>
        <v>2</v>
      </c>
      <c r="AZ98" s="0" t="n">
        <f aca="false">SUM(AZ3:AZ93)</f>
        <v>19</v>
      </c>
      <c r="BA98" s="0" t="n">
        <f aca="false">SUM(BA3:BA93)</f>
        <v>10</v>
      </c>
      <c r="BB98" s="34"/>
      <c r="BC98" s="0" t="n">
        <f aca="false">AVERAGE(BC3:BC93)</f>
        <v>5.151162791</v>
      </c>
    </row>
    <row r="99" customFormat="false" ht="15.75" hidden="false" customHeight="false" outlineLevel="0" collapsed="false">
      <c r="B99" s="69"/>
      <c r="C99" s="68"/>
      <c r="D99" s="25"/>
      <c r="F99" s="34"/>
      <c r="I99" s="34"/>
      <c r="J99" s="36"/>
      <c r="L99" s="36"/>
      <c r="N99" s="36"/>
      <c r="O99" s="36"/>
      <c r="P99" s="33"/>
      <c r="Q99" s="36"/>
      <c r="R99" s="36"/>
      <c r="S99" s="34"/>
      <c r="T99" s="36"/>
      <c r="U99" s="34"/>
      <c r="V99" s="29"/>
      <c r="W99" s="29"/>
      <c r="X99" s="29"/>
      <c r="Y99" s="29"/>
      <c r="Z99" s="29"/>
      <c r="AA99" s="33"/>
      <c r="AB99" s="36"/>
      <c r="AE99" s="36"/>
      <c r="AF99" s="36"/>
      <c r="AH99" s="36"/>
      <c r="AJ99" s="34"/>
      <c r="AQ99" s="34"/>
      <c r="BB99" s="34"/>
    </row>
    <row r="100" customFormat="false" ht="15.75" hidden="false" customHeight="false" outlineLevel="0" collapsed="false">
      <c r="B100" s="69"/>
      <c r="C100" s="68"/>
      <c r="D100" s="25"/>
      <c r="F100" s="34"/>
      <c r="I100" s="34"/>
      <c r="J100" s="36"/>
      <c r="L100" s="36"/>
      <c r="N100" s="36"/>
      <c r="O100" s="36"/>
      <c r="P100" s="33"/>
      <c r="Q100" s="36"/>
      <c r="R100" s="36"/>
      <c r="S100" s="34"/>
      <c r="T100" s="36"/>
      <c r="U100" s="34"/>
      <c r="V100" s="29"/>
      <c r="W100" s="29"/>
      <c r="X100" s="29"/>
      <c r="Y100" s="29"/>
      <c r="Z100" s="29"/>
      <c r="AA100" s="33"/>
      <c r="AB100" s="36"/>
      <c r="AE100" s="36"/>
      <c r="AF100" s="36"/>
      <c r="AH100" s="36"/>
      <c r="AJ100" s="34"/>
      <c r="AQ100" s="34"/>
      <c r="BB100" s="34"/>
    </row>
    <row r="101" customFormat="false" ht="15.75" hidden="false" customHeight="false" outlineLevel="0" collapsed="false">
      <c r="B101" s="65" t="s">
        <v>13</v>
      </c>
      <c r="C101" s="50" t="n">
        <v>23</v>
      </c>
      <c r="D101" s="25"/>
      <c r="E101" s="30" t="s">
        <v>13</v>
      </c>
      <c r="F101" s="34"/>
      <c r="I101" s="34"/>
      <c r="J101" s="36" t="n">
        <f aca="false">SUM(J3:J25)</f>
        <v>9</v>
      </c>
      <c r="K101" s="36" t="n">
        <f aca="false">SUM(K3:K25)</f>
        <v>0</v>
      </c>
      <c r="L101" s="36" t="n">
        <f aca="false">SUM(L3:L25)</f>
        <v>6</v>
      </c>
      <c r="M101" s="36" t="n">
        <f aca="false">SUM(M3:M25)</f>
        <v>1</v>
      </c>
      <c r="N101" s="36" t="n">
        <f aca="false">SUM(N3:N25)</f>
        <v>6</v>
      </c>
      <c r="O101" s="36" t="n">
        <f aca="false">SUM(O3:O25)</f>
        <v>1</v>
      </c>
      <c r="P101" s="33"/>
      <c r="Q101" s="36" t="n">
        <f aca="false">SUM(Q3:Q25)</f>
        <v>16</v>
      </c>
      <c r="R101" s="36" t="n">
        <f aca="false">SUM(R3:R25)</f>
        <v>7</v>
      </c>
      <c r="S101" s="34"/>
      <c r="T101" s="36"/>
      <c r="U101" s="34"/>
      <c r="V101" s="29"/>
      <c r="W101" s="29"/>
      <c r="X101" s="29"/>
      <c r="Y101" s="29"/>
      <c r="Z101" s="29"/>
      <c r="AA101" s="33"/>
      <c r="AB101" s="36"/>
      <c r="AE101" s="36"/>
      <c r="AF101" s="36"/>
      <c r="AH101" s="36"/>
      <c r="AJ101" s="34"/>
      <c r="AQ101" s="34"/>
      <c r="BB101" s="34"/>
    </row>
    <row r="102" customFormat="false" ht="15.75" hidden="false" customHeight="false" outlineLevel="0" collapsed="false">
      <c r="B102" s="65" t="s">
        <v>30</v>
      </c>
      <c r="C102" s="50" t="n">
        <v>17</v>
      </c>
      <c r="D102" s="25"/>
      <c r="E102" s="30" t="s">
        <v>30</v>
      </c>
      <c r="F102" s="34"/>
      <c r="I102" s="34"/>
      <c r="J102" s="36" t="n">
        <f aca="false">SUM(J27:J43)</f>
        <v>8</v>
      </c>
      <c r="K102" s="36" t="n">
        <f aca="false">SUM(K27:K43)</f>
        <v>1</v>
      </c>
      <c r="L102" s="36" t="n">
        <f aca="false">SUM(L27:L43)</f>
        <v>3</v>
      </c>
      <c r="M102" s="36" t="n">
        <f aca="false">SUM(M27:M43)</f>
        <v>0</v>
      </c>
      <c r="N102" s="36" t="n">
        <f aca="false">SUM(N27:N43)</f>
        <v>5</v>
      </c>
      <c r="O102" s="36" t="n">
        <f aca="false">SUM(O27:O43)</f>
        <v>0</v>
      </c>
      <c r="P102" s="33"/>
      <c r="Q102" s="36" t="n">
        <f aca="false">SUM(Q27:Q43)</f>
        <v>12</v>
      </c>
      <c r="R102" s="36" t="n">
        <f aca="false">SUM(R27:R43)</f>
        <v>5</v>
      </c>
      <c r="S102" s="34"/>
      <c r="T102" s="36"/>
      <c r="U102" s="34"/>
      <c r="V102" s="29"/>
      <c r="W102" s="29"/>
      <c r="X102" s="29"/>
      <c r="Y102" s="29"/>
      <c r="Z102" s="29"/>
      <c r="AA102" s="33"/>
      <c r="AB102" s="36"/>
      <c r="AE102" s="36"/>
      <c r="AF102" s="36"/>
      <c r="AH102" s="36"/>
      <c r="AJ102" s="34"/>
      <c r="AQ102" s="34"/>
      <c r="BB102" s="34"/>
    </row>
    <row r="103" customFormat="false" ht="15.75" hidden="false" customHeight="false" outlineLevel="0" collapsed="false">
      <c r="B103" s="65" t="s">
        <v>17</v>
      </c>
      <c r="C103" s="50" t="n">
        <v>16</v>
      </c>
      <c r="D103" s="25"/>
      <c r="E103" s="30" t="s">
        <v>17</v>
      </c>
      <c r="F103" s="34"/>
      <c r="I103" s="34"/>
      <c r="J103" s="36" t="n">
        <f aca="false">SUM(J45:J60)</f>
        <v>9</v>
      </c>
      <c r="K103" s="36" t="n">
        <f aca="false">SUM(K45:K60)</f>
        <v>2</v>
      </c>
      <c r="L103" s="36" t="n">
        <f aca="false">SUM(L45:L60)</f>
        <v>0</v>
      </c>
      <c r="M103" s="36" t="n">
        <f aca="false">SUM(M45:M60)</f>
        <v>2</v>
      </c>
      <c r="N103" s="36" t="n">
        <f aca="false">SUM(N45:N60)</f>
        <v>3</v>
      </c>
      <c r="O103" s="36" t="n">
        <f aca="false">SUM(O45:O60)</f>
        <v>0</v>
      </c>
      <c r="P103" s="33"/>
      <c r="Q103" s="36" t="n">
        <f aca="false">SUM(Q45:Q60)</f>
        <v>13</v>
      </c>
      <c r="R103" s="36" t="n">
        <f aca="false">SUM(R45:R60)</f>
        <v>3</v>
      </c>
      <c r="S103" s="34"/>
      <c r="T103" s="36"/>
      <c r="U103" s="34"/>
      <c r="V103" s="29"/>
      <c r="W103" s="29"/>
      <c r="X103" s="29"/>
      <c r="Y103" s="29"/>
      <c r="Z103" s="29"/>
      <c r="AA103" s="33"/>
      <c r="AB103" s="36"/>
      <c r="AE103" s="36"/>
      <c r="AF103" s="36"/>
      <c r="AH103" s="36"/>
      <c r="AJ103" s="34"/>
      <c r="AQ103" s="34"/>
      <c r="BB103" s="34"/>
    </row>
    <row r="104" customFormat="false" ht="15.75" hidden="false" customHeight="false" outlineLevel="0" collapsed="false">
      <c r="B104" s="65" t="s">
        <v>19</v>
      </c>
      <c r="C104" s="50" t="n">
        <v>16</v>
      </c>
      <c r="D104" s="25"/>
      <c r="E104" s="30" t="s">
        <v>19</v>
      </c>
      <c r="F104" s="34"/>
      <c r="I104" s="34"/>
      <c r="J104" s="36" t="n">
        <f aca="false">SUM(J62:J77)</f>
        <v>10</v>
      </c>
      <c r="K104" s="36" t="n">
        <f aca="false">SUM(K62:K77)</f>
        <v>3</v>
      </c>
      <c r="L104" s="36" t="n">
        <f aca="false">SUM(L62:L77)</f>
        <v>1</v>
      </c>
      <c r="M104" s="36" t="n">
        <f aca="false">SUM(M62:M77)</f>
        <v>2</v>
      </c>
      <c r="N104" s="36" t="n">
        <f aca="false">SUM(N62:N77)</f>
        <v>0</v>
      </c>
      <c r="O104" s="36" t="n">
        <f aca="false">SUM(O62:O77)</f>
        <v>0</v>
      </c>
      <c r="P104" s="33"/>
      <c r="Q104" s="36" t="n">
        <f aca="false">SUM(Q62:Q77)</f>
        <v>16</v>
      </c>
      <c r="R104" s="36" t="n">
        <f aca="false">SUM(R62:R77)</f>
        <v>0</v>
      </c>
      <c r="S104" s="34"/>
      <c r="T104" s="36"/>
      <c r="U104" s="34"/>
      <c r="V104" s="29"/>
      <c r="W104" s="29"/>
      <c r="X104" s="29"/>
      <c r="Y104" s="29"/>
      <c r="Z104" s="29"/>
      <c r="AA104" s="33"/>
      <c r="AB104" s="36"/>
      <c r="AE104" s="36"/>
      <c r="AF104" s="36"/>
      <c r="AH104" s="36"/>
      <c r="AJ104" s="34"/>
      <c r="AQ104" s="34"/>
      <c r="BB104" s="34"/>
    </row>
    <row r="105" customFormat="false" ht="15.75" hidden="false" customHeight="false" outlineLevel="0" collapsed="false">
      <c r="B105" s="65" t="s">
        <v>21</v>
      </c>
      <c r="C105" s="50" t="n">
        <v>12</v>
      </c>
      <c r="D105" s="25"/>
      <c r="E105" s="30" t="s">
        <v>21</v>
      </c>
      <c r="F105" s="34"/>
      <c r="I105" s="34"/>
      <c r="J105" s="36" t="n">
        <f aca="false">SUM(J79:J90)</f>
        <v>8</v>
      </c>
      <c r="K105" s="36" t="n">
        <f aca="false">SUM(K79:K90)</f>
        <v>0</v>
      </c>
      <c r="L105" s="36" t="n">
        <f aca="false">SUM(L79:L90)</f>
        <v>1</v>
      </c>
      <c r="M105" s="36" t="n">
        <f aca="false">SUM(M79:M90)</f>
        <v>1</v>
      </c>
      <c r="N105" s="36" t="n">
        <f aca="false">SUM(N79:N90)</f>
        <v>2</v>
      </c>
      <c r="O105" s="36" t="n">
        <f aca="false">SUM(O79:O90)</f>
        <v>0</v>
      </c>
      <c r="P105" s="33"/>
      <c r="Q105" s="36" t="n">
        <f aca="false">SUM(Q79:Q90)</f>
        <v>10</v>
      </c>
      <c r="R105" s="36" t="n">
        <f aca="false">SUM(R79:R90)</f>
        <v>2</v>
      </c>
      <c r="S105" s="34"/>
      <c r="T105" s="36"/>
      <c r="U105" s="34"/>
      <c r="V105" s="29"/>
      <c r="W105" s="29"/>
      <c r="X105" s="29"/>
      <c r="Y105" s="29"/>
      <c r="Z105" s="29"/>
      <c r="AA105" s="33"/>
      <c r="AB105" s="36"/>
      <c r="AE105" s="36"/>
      <c r="AF105" s="36"/>
      <c r="AH105" s="36"/>
      <c r="AJ105" s="34"/>
      <c r="AQ105" s="34"/>
      <c r="BB105" s="34"/>
    </row>
    <row r="106" customFormat="false" ht="15.75" hidden="false" customHeight="false" outlineLevel="0" collapsed="false">
      <c r="B106" s="65" t="s">
        <v>23</v>
      </c>
      <c r="C106" s="50" t="n">
        <v>2</v>
      </c>
      <c r="D106" s="25"/>
      <c r="E106" s="30" t="s">
        <v>23</v>
      </c>
      <c r="F106" s="34"/>
      <c r="I106" s="34"/>
      <c r="J106" s="36" t="n">
        <f aca="false">SUM(J92:J93)</f>
        <v>2</v>
      </c>
      <c r="K106" s="36" t="n">
        <f aca="false">SUM(K92:K93)</f>
        <v>0</v>
      </c>
      <c r="L106" s="36" t="n">
        <f aca="false">SUM(L92:L93)</f>
        <v>0</v>
      </c>
      <c r="M106" s="36" t="n">
        <f aca="false">SUM(M92:M93)</f>
        <v>0</v>
      </c>
      <c r="N106" s="36" t="n">
        <f aca="false">SUM(N92:N93)</f>
        <v>0</v>
      </c>
      <c r="O106" s="36" t="n">
        <f aca="false">SUM(O92:O93)</f>
        <v>0</v>
      </c>
      <c r="P106" s="33"/>
      <c r="Q106" s="36" t="n">
        <f aca="false">SUM(Q92:Q93)</f>
        <v>2</v>
      </c>
      <c r="R106" s="36" t="n">
        <f aca="false">SUM(R92:R93)</f>
        <v>0</v>
      </c>
      <c r="S106" s="34"/>
      <c r="T106" s="36"/>
      <c r="U106" s="34"/>
      <c r="V106" s="29"/>
      <c r="W106" s="29"/>
      <c r="X106" s="29"/>
      <c r="Y106" s="29"/>
      <c r="Z106" s="29"/>
      <c r="AA106" s="33"/>
      <c r="AB106" s="36"/>
      <c r="AE106" s="36"/>
      <c r="AF106" s="36"/>
      <c r="AH106" s="36"/>
      <c r="AJ106" s="34"/>
      <c r="AQ106" s="34"/>
      <c r="BB106" s="34"/>
    </row>
    <row r="107" customFormat="false" ht="15.75" hidden="false" customHeight="false" outlineLevel="0" collapsed="false">
      <c r="B107" s="69"/>
      <c r="C107" s="68" t="n">
        <f aca="false">SUM(C101:C106)</f>
        <v>86</v>
      </c>
      <c r="D107" s="25"/>
      <c r="F107" s="34"/>
      <c r="I107" s="34"/>
      <c r="J107" s="36" t="n">
        <f aca="false">SUM(J101:J106)</f>
        <v>46</v>
      </c>
      <c r="K107" s="36" t="n">
        <f aca="false">SUM(K101:K106)</f>
        <v>6</v>
      </c>
      <c r="L107" s="36" t="n">
        <f aca="false">SUM(L101:L106)</f>
        <v>11</v>
      </c>
      <c r="M107" s="36" t="n">
        <f aca="false">SUM(M101:M106)</f>
        <v>6</v>
      </c>
      <c r="N107" s="36" t="n">
        <f aca="false">SUM(N101:N106)</f>
        <v>16</v>
      </c>
      <c r="O107" s="36" t="n">
        <f aca="false">SUM(O101:O106)</f>
        <v>1</v>
      </c>
      <c r="P107" s="33"/>
      <c r="Q107" s="36" t="n">
        <f aca="false">SUM(Q101:Q106)</f>
        <v>69</v>
      </c>
      <c r="R107" s="36" t="n">
        <f aca="false">SUM(R101:R106)</f>
        <v>17</v>
      </c>
      <c r="S107" s="34"/>
      <c r="T107" s="36"/>
      <c r="U107" s="34"/>
      <c r="V107" s="29"/>
      <c r="W107" s="29"/>
      <c r="X107" s="29"/>
      <c r="Y107" s="29"/>
      <c r="Z107" s="29"/>
      <c r="AA107" s="33"/>
      <c r="AB107" s="36"/>
      <c r="AE107" s="36"/>
      <c r="AF107" s="36"/>
      <c r="AH107" s="36"/>
      <c r="AJ107" s="34"/>
      <c r="AQ107" s="34"/>
      <c r="BB107" s="3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2019-01-25T09:59:23Z</dcterms:modified>
  <cp:revision>1</cp:revision>
  <dc:subject/>
  <dc:title/>
</cp:coreProperties>
</file>