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01B838A9-4A23-4AE2-954B-E593405EC3C9}" xr6:coauthVersionLast="44" xr6:coauthVersionMax="44" xr10:uidLastSave="{00000000-0000-0000-0000-000000000000}"/>
  <bookViews>
    <workbookView xWindow="-28920" yWindow="-15" windowWidth="29040" windowHeight="15840" activeTab="3" xr2:uid="{00000000-000D-0000-FFFF-FFFF00000000}"/>
  </bookViews>
  <sheets>
    <sheet name="Original Data" sheetId="2" r:id="rId1"/>
    <sheet name="Supplementary Table 1" sheetId="3" r:id="rId2"/>
    <sheet name="Suppl. Table 2" sheetId="4" r:id="rId3"/>
    <sheet name="Structure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2" l="1"/>
  <c r="E15" i="2"/>
  <c r="I7" i="2"/>
  <c r="I21" i="2"/>
  <c r="E21" i="2"/>
  <c r="I12" i="2"/>
  <c r="E12" i="2"/>
  <c r="I16" i="2"/>
  <c r="I6" i="2"/>
  <c r="I2" i="2"/>
  <c r="I13" i="2"/>
  <c r="E13" i="2"/>
  <c r="E36" i="5" l="1"/>
  <c r="E38" i="5"/>
  <c r="I36" i="5"/>
  <c r="I37" i="5"/>
  <c r="I38" i="5"/>
  <c r="I35" i="5"/>
  <c r="E35" i="5"/>
  <c r="I34" i="5"/>
  <c r="I33" i="5"/>
  <c r="I32" i="5"/>
  <c r="E31" i="5"/>
  <c r="I31" i="5"/>
  <c r="I30" i="5" l="1"/>
  <c r="I28" i="5"/>
  <c r="I27" i="5"/>
  <c r="I22" i="5"/>
  <c r="I19" i="5"/>
  <c r="I7" i="5"/>
  <c r="C37" i="3" l="1"/>
  <c r="I30" i="3" l="1"/>
  <c r="I28" i="3"/>
  <c r="I27" i="3"/>
  <c r="I22" i="3"/>
  <c r="I19" i="3"/>
  <c r="I7" i="3"/>
  <c r="I30" i="2" l="1"/>
  <c r="I10" i="2"/>
  <c r="I38" i="2"/>
  <c r="I36" i="2"/>
  <c r="I35" i="2"/>
  <c r="I27" i="2"/>
</calcChain>
</file>

<file path=xl/sharedStrings.xml><?xml version="1.0" encoding="utf-8"?>
<sst xmlns="http://schemas.openxmlformats.org/spreadsheetml/2006/main" count="1059" uniqueCount="184">
  <si>
    <t>Compare Response magnitude with stimuli</t>
  </si>
  <si>
    <t>Multiple</t>
  </si>
  <si>
    <t>None</t>
  </si>
  <si>
    <t>SEEG</t>
  </si>
  <si>
    <t>Disabled</t>
  </si>
  <si>
    <t xml:space="preserve">Clinical Sensations </t>
  </si>
  <si>
    <t>Monophasic</t>
  </si>
  <si>
    <t>Localising EZ</t>
  </si>
  <si>
    <t>Localizing EZ</t>
  </si>
  <si>
    <t>Biphasic</t>
  </si>
  <si>
    <t>0.016- 300</t>
  </si>
  <si>
    <t>Localising EZ through HFO</t>
  </si>
  <si>
    <t>ECoG</t>
  </si>
  <si>
    <t>0 – 538</t>
  </si>
  <si>
    <t>Localising EZ through DR’s</t>
  </si>
  <si>
    <t>SEEG/ECoG</t>
  </si>
  <si>
    <t>0.3-70</t>
  </si>
  <si>
    <t>Localinzing EZ through DR’s</t>
  </si>
  <si>
    <t>Alternating Monophasic</t>
  </si>
  <si>
    <t>&gt;=10</t>
  </si>
  <si>
    <t xml:space="preserve">Alternating Monophasic </t>
  </si>
  <si>
    <t>200 (assumed)</t>
  </si>
  <si>
    <t>0.3-70 (assumed)</t>
  </si>
  <si>
    <t>10-40 (assumed)</t>
  </si>
  <si>
    <t xml:space="preserve">0.5-50 </t>
  </si>
  <si>
    <t>Heschl’s Connectivity</t>
  </si>
  <si>
    <t>50-100</t>
  </si>
  <si>
    <t xml:space="preserve">2-500Hz </t>
  </si>
  <si>
    <t>EZ Localisation</t>
  </si>
  <si>
    <t>1-800</t>
  </si>
  <si>
    <t xml:space="preserve">Iwasaki et al. (2010) </t>
  </si>
  <si>
    <t>20-70</t>
  </si>
  <si>
    <t>20-100</t>
  </si>
  <si>
    <t>1-1000</t>
  </si>
  <si>
    <t>Localize EZ</t>
  </si>
  <si>
    <t>0-95 50Hz notch</t>
  </si>
  <si>
    <t>Network Parameters</t>
  </si>
  <si>
    <t>0.-1000 60 (notch)</t>
  </si>
  <si>
    <t>Seizure Spread Pattern</t>
  </si>
  <si>
    <t>1-300 60 (notch)</t>
  </si>
  <si>
    <t>Hippocampal Connectivity</t>
  </si>
  <si>
    <t>Biphasic (Assumed)</t>
  </si>
  <si>
    <t>0.53-250 60 (notch)</t>
  </si>
  <si>
    <t>1-300</t>
  </si>
  <si>
    <t>Correlate HFO and DR’s</t>
  </si>
  <si>
    <t>Disabled (assumed) 100-250Hz HFO</t>
  </si>
  <si>
    <t>Limbic Network Connectivity</t>
  </si>
  <si>
    <t>40-60</t>
  </si>
  <si>
    <t>1-300/1-800</t>
  </si>
  <si>
    <t>Number of Patients</t>
  </si>
  <si>
    <t xml:space="preserve">Purpose of Study (Language/ Connectivity) </t>
  </si>
  <si>
    <t>Stimulation Frequency (Hz)</t>
  </si>
  <si>
    <t>Max Stimulation Levels (mA)</t>
  </si>
  <si>
    <t>Max Stimulation Pulse width (ms)</t>
  </si>
  <si>
    <t>Max Charge per pulse (uC)</t>
  </si>
  <si>
    <t>Waveform Used</t>
  </si>
  <si>
    <t>Presence of Afterdischarges</t>
  </si>
  <si>
    <t>Modality</t>
  </si>
  <si>
    <t>Sampling Frequency</t>
  </si>
  <si>
    <t xml:space="preserve">Filtering </t>
  </si>
  <si>
    <t>Publication</t>
  </si>
  <si>
    <t>Afif et al. (2010) 9</t>
  </si>
  <si>
    <t>Almashaiki (2014)</t>
  </si>
  <si>
    <t>Insula Connectivity</t>
  </si>
  <si>
    <t>1-800/1-1000</t>
  </si>
  <si>
    <t>Matsumoto et al. (2004)</t>
  </si>
  <si>
    <t>0-30</t>
  </si>
  <si>
    <t>Correlate BOLD and CCEP</t>
  </si>
  <si>
    <t>Keller et al. (2011) (Intrinsic functional architecture)</t>
  </si>
  <si>
    <t>Investigate Limbic Network</t>
  </si>
  <si>
    <t>Connectome</t>
  </si>
  <si>
    <t>0.5 and 1</t>
  </si>
  <si>
    <t>Enatsu et al (2015)</t>
  </si>
  <si>
    <t>Donos et al (2016)</t>
  </si>
  <si>
    <t>Conner et al (2011)</t>
  </si>
  <si>
    <t xml:space="preserve">Donos et al (2016) </t>
  </si>
  <si>
    <t>Ostrowsky et al. (2002)</t>
  </si>
  <si>
    <t xml:space="preserve">Munari et al. (1993) </t>
  </si>
  <si>
    <t>Boido et al. (2014)</t>
  </si>
  <si>
    <t>Van’t Klooster et al. (2011)</t>
  </si>
  <si>
    <t xml:space="preserve">Valentin et al. (2002) </t>
  </si>
  <si>
    <t>Kokkinos et al. (2013)</t>
  </si>
  <si>
    <t>Valentin et al. (2008)</t>
  </si>
  <si>
    <t>Flanagan et al. (2009)</t>
  </si>
  <si>
    <t>20* (1.6-46)</t>
  </si>
  <si>
    <t>Matsumoto et al. (2007)</t>
  </si>
  <si>
    <t>Freestone et al. (2011)</t>
  </si>
  <si>
    <t>25 * (5- 60)</t>
  </si>
  <si>
    <t>36 (15-60)</t>
  </si>
  <si>
    <t>32.4 (15- 47)</t>
  </si>
  <si>
    <t>33.12 (11-47)</t>
  </si>
  <si>
    <t>30* (15-68)</t>
  </si>
  <si>
    <t>25* (6-52)</t>
  </si>
  <si>
    <t>24.875 (13-42)</t>
  </si>
  <si>
    <t>35.8 (17-47)</t>
  </si>
  <si>
    <t>26.2 (19-40)</t>
  </si>
  <si>
    <t>35* (9-52)</t>
  </si>
  <si>
    <t>38*19-46)</t>
  </si>
  <si>
    <t>29.36 (11-53)</t>
  </si>
  <si>
    <t>14.16* (0.75-17.5)</t>
  </si>
  <si>
    <t>33 (12-52)</t>
  </si>
  <si>
    <t>33.8   (14-58)</t>
  </si>
  <si>
    <t>Age of Patients *=Median () = Range</t>
  </si>
  <si>
    <t>21.2 (8-42)</t>
  </si>
  <si>
    <t>31.6 (15-60)</t>
  </si>
  <si>
    <t>27.25  (16-39)</t>
  </si>
  <si>
    <t>31  (11-47)</t>
  </si>
  <si>
    <t>Case Study</t>
  </si>
  <si>
    <t>Electrode Contact Area (cm2)</t>
  </si>
  <si>
    <t>26.04 (12-52)</t>
  </si>
  <si>
    <t>1000/2000</t>
  </si>
  <si>
    <t>2000/2500</t>
  </si>
  <si>
    <t>5-&gt;20</t>
  </si>
  <si>
    <t>10-&gt;40</t>
  </si>
  <si>
    <t>12-&gt;40</t>
  </si>
  <si>
    <t>Single Unit SPES</t>
  </si>
  <si>
    <t>Motor Network Connectivity</t>
  </si>
  <si>
    <t>Language Network Connectivity</t>
  </si>
  <si>
    <t>36.3  (17-61)</t>
  </si>
  <si>
    <t>10-&gt;54</t>
  </si>
  <si>
    <t>Catenoix et al (2011)</t>
  </si>
  <si>
    <t>Lega et al. (2015)</t>
  </si>
  <si>
    <t xml:space="preserve">Keller et al. (2011) </t>
  </si>
  <si>
    <t xml:space="preserve">Brugge et al. (2003) </t>
  </si>
  <si>
    <t>Alarcon et al. (2012)</t>
  </si>
  <si>
    <t>Common Average</t>
  </si>
  <si>
    <t>Contralateral Mastoid</t>
  </si>
  <si>
    <t>Enatsu et al (2012) (2011)…</t>
  </si>
  <si>
    <t>Jones et al. (2014)</t>
  </si>
  <si>
    <t>Entz et al. (2014)</t>
  </si>
  <si>
    <t>Laucey et al.(2015)</t>
  </si>
  <si>
    <t>Kubota et al. (2013)</t>
  </si>
  <si>
    <t>35.75 (19-54)</t>
  </si>
  <si>
    <t>Imaging CCEP comparison</t>
  </si>
  <si>
    <t>16-&gt;60</t>
  </si>
  <si>
    <t>1 and 10</t>
  </si>
  <si>
    <t>Skull/Mastoid</t>
  </si>
  <si>
    <t>White Matter</t>
  </si>
  <si>
    <t>Extracranial (Vertex)</t>
  </si>
  <si>
    <t>Ground Electrode Reference</t>
  </si>
  <si>
    <t>Pulses per Trial</t>
  </si>
  <si>
    <t>-</t>
  </si>
  <si>
    <t>Used as threshold but not stated</t>
  </si>
  <si>
    <t>Not stated for Low Frequency Stimulation</t>
  </si>
  <si>
    <t>0.5, 1, 2 and 5</t>
  </si>
  <si>
    <t>Purpose of Study</t>
  </si>
  <si>
    <t xml:space="preserve">Purpose of Study </t>
  </si>
  <si>
    <t>Lacuey et al.(2015)</t>
  </si>
  <si>
    <t>Enatsu et al (2012)</t>
  </si>
  <si>
    <t xml:space="preserve">Keller et al. (2014) </t>
  </si>
  <si>
    <t>Keller et al. (2011)</t>
  </si>
  <si>
    <t xml:space="preserve">Enatsu et al (2012) </t>
  </si>
  <si>
    <t>Waveform</t>
  </si>
  <si>
    <t>AfterDischarges</t>
  </si>
  <si>
    <t>Afif et al. (2010)</t>
  </si>
  <si>
    <t>Network properties of EZ</t>
  </si>
  <si>
    <t xml:space="preserve"> 6-49</t>
  </si>
  <si>
    <t>Van Blooijs et al. (2018)</t>
  </si>
  <si>
    <t>Comprehensive CCEP atlas</t>
  </si>
  <si>
    <t>512/1024</t>
  </si>
  <si>
    <t>Trebaul et al. (2018)</t>
  </si>
  <si>
    <t>[2-58]</t>
  </si>
  <si>
    <t>[9-47]</t>
  </si>
  <si>
    <t>Map connectivity of operculum</t>
  </si>
  <si>
    <t>[1 45]</t>
  </si>
  <si>
    <t>Maliia et al. (2018)</t>
  </si>
  <si>
    <t>Zhang et al. (2018)</t>
  </si>
  <si>
    <t>[0.5 300]</t>
  </si>
  <si>
    <t>[256 512 1024]</t>
  </si>
  <si>
    <t>Develop connectivity index</t>
  </si>
  <si>
    <t>[17 48]</t>
  </si>
  <si>
    <t>[1 120]</t>
  </si>
  <si>
    <t>Yan et al. (2019)</t>
  </si>
  <si>
    <t>Usami et al. (2019)</t>
  </si>
  <si>
    <t>Dionisio et al. (2019)</t>
  </si>
  <si>
    <t>Suzuki et al. (2019)</t>
  </si>
  <si>
    <t>Insula connectivity</t>
  </si>
  <si>
    <t>[1 300]</t>
  </si>
  <si>
    <t>[0.5 69]</t>
  </si>
  <si>
    <t>[29 80]</t>
  </si>
  <si>
    <t>[0.5 1500]</t>
  </si>
  <si>
    <t>CCEP amplitude vs anaesthesia</t>
  </si>
  <si>
    <t>Connectivity between REM and awake states</t>
  </si>
  <si>
    <t>[0.08 300]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</si>
</sst>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2" fillId="0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Fill="1"/>
    <xf numFmtId="17" fontId="0" fillId="0" borderId="0" xfId="0" applyNumberForma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05CDCF-B81C-468B-95DF-37F3E4EF7D20}" name="Table5" displayName="Table5" ref="A1:M30" totalsRowShown="0" headerRowDxfId="0">
  <autoFilter ref="A1:M30" xr:uid="{754AF8B4-9B82-4047-A26F-5FBB102A63B3}"/>
  <tableColumns count="13">
    <tableColumn id="1" xr3:uid="{2A2899A6-E6CB-4375-9FD6-E32E5C44EF15}" name="Number of Patients"/>
    <tableColumn id="2" xr3:uid="{F2578239-6665-4FB7-8325-796781DFD6BA}" name="Age of Patients *=Median () = Range"/>
    <tableColumn id="3" xr3:uid="{A0DD2E49-ADBE-4D09-8160-EC8C1BA85C69}" name="Purpose of Study "/>
    <tableColumn id="4" xr3:uid="{D0512153-E82D-4453-B019-6AAB14D48DD1}" name="Pulses per Trial"/>
    <tableColumn id="5" xr3:uid="{26B0656E-4965-4C89-A989-D1FAB409ADD3}" name="Electrode Contact Area (cm2)"/>
    <tableColumn id="6" xr3:uid="{CD105CA9-B07E-4029-8AA4-086823AD8140}" name="Stimulation Frequency (Hz)"/>
    <tableColumn id="7" xr3:uid="{4004739F-4061-49ED-B744-C0267602F9A6}" name="Max Stimulation Levels (mA)"/>
    <tableColumn id="8" xr3:uid="{9F4DD9FE-1B96-4006-8D8A-17395D884411}" name="Max Stimulation Pulse width (ms)"/>
    <tableColumn id="9" xr3:uid="{030593E4-1965-4A06-8C36-BDBFF3FD6F25}" name="Max Charge per pulse (uC)"/>
    <tableColumn id="10" xr3:uid="{43C07D8D-4618-42E8-BA67-12A15A5F1A21}" name="Waveform"/>
    <tableColumn id="11" xr3:uid="{11B1FCB0-BC51-4A82-B613-800520EF95D8}" name="AfterDischarges"/>
    <tableColumn id="12" xr3:uid="{C9E15844-2668-4B3F-9A47-E1CE59EC6E54}" name="Modality"/>
    <tableColumn id="13" xr3:uid="{2CC53BEB-E83F-4426-9A01-570A1E58A728}" name="Publi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91AD4-F928-4459-9618-03242610F185}" name="Table6" displayName="Table6" ref="A1:F30" totalsRowShown="0">
  <autoFilter ref="A1:F30" xr:uid="{2ECF5009-810C-477C-AF29-194C934B2254}"/>
  <tableColumns count="6">
    <tableColumn id="1" xr3:uid="{4063C012-46BB-4786-8968-163BF2D77B79}" name="Purpose of Study"/>
    <tableColumn id="2" xr3:uid="{ADD4A632-1C2D-42A9-AEB0-DA8ABCFBE887}" name="Modality"/>
    <tableColumn id="3" xr3:uid="{1D3C5991-5DC7-498A-A60F-CCA4A2B8EEDE}" name="Sampling Frequency"/>
    <tableColumn id="4" xr3:uid="{E7D1C209-3414-4DF3-9F8C-C4462D8930CB}" name="Filtering "/>
    <tableColumn id="5" xr3:uid="{8F18F946-B0AA-49BD-AB90-9A451E0E1E23}" name="Ground Electrode Reference"/>
    <tableColumn id="6" xr3:uid="{A8705164-C422-4F07-BCA1-8D6DD94DBBBC}" name="Publ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topLeftCell="A22" zoomScale="70" zoomScaleNormal="70" workbookViewId="0">
      <selection activeCell="C44" sqref="C44"/>
    </sheetView>
  </sheetViews>
  <sheetFormatPr defaultRowHeight="15" x14ac:dyDescent="0.25"/>
  <cols>
    <col min="2" max="2" width="23" customWidth="1"/>
    <col min="3" max="3" width="48.5703125" customWidth="1"/>
    <col min="4" max="4" width="46.42578125" customWidth="1"/>
    <col min="5" max="5" width="33.42578125" customWidth="1"/>
    <col min="6" max="6" width="27.7109375" customWidth="1"/>
    <col min="7" max="7" width="28.7109375" customWidth="1"/>
    <col min="8" max="8" width="30" customWidth="1"/>
    <col min="9" max="9" width="46.7109375" customWidth="1"/>
    <col min="10" max="10" width="44.7109375" customWidth="1"/>
    <col min="11" max="11" width="53.28515625" customWidth="1"/>
    <col min="12" max="12" width="42.85546875" customWidth="1"/>
    <col min="13" max="13" width="38.140625" customWidth="1"/>
    <col min="14" max="14" width="49.5703125" customWidth="1"/>
    <col min="15" max="16" width="28.85546875" customWidth="1"/>
    <col min="17" max="17" width="39" customWidth="1"/>
  </cols>
  <sheetData>
    <row r="1" spans="1:16" x14ac:dyDescent="0.25">
      <c r="A1" t="s">
        <v>49</v>
      </c>
      <c r="B1" t="s">
        <v>102</v>
      </c>
      <c r="C1" t="s">
        <v>50</v>
      </c>
      <c r="D1" t="s">
        <v>140</v>
      </c>
      <c r="E1" t="s">
        <v>108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139</v>
      </c>
      <c r="P1" t="s">
        <v>60</v>
      </c>
    </row>
    <row r="2" spans="1:16" x14ac:dyDescent="0.25">
      <c r="A2" s="4">
        <v>213</v>
      </c>
      <c r="B2" s="5" t="s">
        <v>161</v>
      </c>
      <c r="C2" s="4" t="s">
        <v>158</v>
      </c>
      <c r="D2" s="4">
        <v>40</v>
      </c>
      <c r="E2" s="4">
        <v>5.0299999999999997E-2</v>
      </c>
      <c r="F2" s="4">
        <v>1</v>
      </c>
      <c r="G2" s="4">
        <v>4</v>
      </c>
      <c r="H2" s="4">
        <v>1</v>
      </c>
      <c r="I2" s="4">
        <f>G2*H2</f>
        <v>4</v>
      </c>
      <c r="J2" s="4" t="s">
        <v>9</v>
      </c>
      <c r="K2" s="4" t="s">
        <v>141</v>
      </c>
      <c r="L2" s="4" t="s">
        <v>3</v>
      </c>
      <c r="M2" s="4" t="s">
        <v>159</v>
      </c>
      <c r="N2" s="5" t="s">
        <v>164</v>
      </c>
      <c r="O2" s="4" t="s">
        <v>141</v>
      </c>
      <c r="P2" s="4" t="s">
        <v>160</v>
      </c>
    </row>
    <row r="3" spans="1:16" x14ac:dyDescent="0.25">
      <c r="A3">
        <v>125</v>
      </c>
      <c r="B3" t="s">
        <v>141</v>
      </c>
      <c r="C3" t="s">
        <v>17</v>
      </c>
      <c r="D3" t="s">
        <v>19</v>
      </c>
      <c r="E3">
        <v>4.2599999999999999E-2</v>
      </c>
      <c r="F3">
        <v>0.1</v>
      </c>
      <c r="G3">
        <v>8</v>
      </c>
      <c r="H3">
        <v>1</v>
      </c>
      <c r="I3">
        <v>8</v>
      </c>
      <c r="J3" t="s">
        <v>20</v>
      </c>
      <c r="K3" t="s">
        <v>2</v>
      </c>
      <c r="L3" t="s">
        <v>15</v>
      </c>
      <c r="M3" t="s">
        <v>21</v>
      </c>
      <c r="N3" t="s">
        <v>22</v>
      </c>
      <c r="O3" t="s">
        <v>141</v>
      </c>
      <c r="P3" t="s">
        <v>82</v>
      </c>
    </row>
    <row r="4" spans="1:16" x14ac:dyDescent="0.25">
      <c r="A4">
        <v>45</v>
      </c>
      <c r="B4" t="s">
        <v>101</v>
      </c>
      <c r="C4" t="s">
        <v>14</v>
      </c>
      <c r="D4" s="1" t="s">
        <v>113</v>
      </c>
      <c r="E4">
        <v>4.2599999999999999E-2</v>
      </c>
      <c r="F4">
        <v>0.1</v>
      </c>
      <c r="G4">
        <v>8</v>
      </c>
      <c r="H4">
        <v>1</v>
      </c>
      <c r="I4">
        <v>8</v>
      </c>
      <c r="J4" t="s">
        <v>6</v>
      </c>
      <c r="K4" t="s">
        <v>2</v>
      </c>
      <c r="L4" t="s">
        <v>15</v>
      </c>
      <c r="M4">
        <v>200</v>
      </c>
      <c r="N4" t="s">
        <v>16</v>
      </c>
      <c r="O4" t="s">
        <v>141</v>
      </c>
      <c r="P4" t="s">
        <v>80</v>
      </c>
    </row>
    <row r="5" spans="1:16" x14ac:dyDescent="0.25">
      <c r="A5">
        <v>37</v>
      </c>
      <c r="B5" t="s">
        <v>88</v>
      </c>
      <c r="C5" t="s">
        <v>38</v>
      </c>
      <c r="D5">
        <v>30</v>
      </c>
      <c r="E5">
        <v>5.0299999999999997E-2</v>
      </c>
      <c r="F5">
        <v>1</v>
      </c>
      <c r="G5">
        <v>8</v>
      </c>
      <c r="H5">
        <v>0.3</v>
      </c>
      <c r="I5">
        <v>2.4</v>
      </c>
      <c r="J5" t="s">
        <v>18</v>
      </c>
      <c r="K5" t="s">
        <v>142</v>
      </c>
      <c r="L5" t="s">
        <v>3</v>
      </c>
      <c r="M5">
        <v>1000</v>
      </c>
      <c r="N5" t="s">
        <v>39</v>
      </c>
      <c r="O5" t="s">
        <v>141</v>
      </c>
      <c r="P5" t="s">
        <v>121</v>
      </c>
    </row>
    <row r="6" spans="1:16" x14ac:dyDescent="0.25">
      <c r="A6" s="4">
        <v>31</v>
      </c>
      <c r="B6" s="4" t="s">
        <v>162</v>
      </c>
      <c r="C6" s="4" t="s">
        <v>163</v>
      </c>
      <c r="D6" s="4">
        <v>40</v>
      </c>
      <c r="E6" s="4">
        <v>5.0299999999999997E-2</v>
      </c>
      <c r="F6" s="4">
        <v>1</v>
      </c>
      <c r="G6" s="4">
        <v>3</v>
      </c>
      <c r="H6" s="4">
        <v>3</v>
      </c>
      <c r="I6" s="4">
        <f>G6*H6</f>
        <v>9</v>
      </c>
      <c r="J6" s="4" t="s">
        <v>9</v>
      </c>
      <c r="K6" s="4" t="s">
        <v>2</v>
      </c>
      <c r="L6" s="4" t="s">
        <v>3</v>
      </c>
      <c r="M6" s="4">
        <v>4096</v>
      </c>
      <c r="N6" s="4" t="s">
        <v>4</v>
      </c>
      <c r="O6" s="4" t="s">
        <v>141</v>
      </c>
      <c r="P6" s="4" t="s">
        <v>165</v>
      </c>
    </row>
    <row r="7" spans="1:16" x14ac:dyDescent="0.25">
      <c r="A7" s="4">
        <v>30</v>
      </c>
      <c r="B7" s="4" t="s">
        <v>178</v>
      </c>
      <c r="C7" s="4" t="s">
        <v>176</v>
      </c>
      <c r="D7" s="4">
        <v>30</v>
      </c>
      <c r="E7" s="4">
        <v>5.0299999999999997E-2</v>
      </c>
      <c r="F7" s="4">
        <v>1</v>
      </c>
      <c r="G7" s="4">
        <v>8</v>
      </c>
      <c r="H7" s="4">
        <v>0.3</v>
      </c>
      <c r="I7" s="4">
        <f>G7*H7</f>
        <v>2.4</v>
      </c>
      <c r="J7" s="4" t="s">
        <v>18</v>
      </c>
      <c r="K7" s="4" t="s">
        <v>2</v>
      </c>
      <c r="L7" s="4" t="s">
        <v>3</v>
      </c>
      <c r="M7" s="4">
        <v>1000</v>
      </c>
      <c r="N7" s="4" t="s">
        <v>177</v>
      </c>
      <c r="O7" s="4" t="s">
        <v>141</v>
      </c>
      <c r="P7" s="4" t="s">
        <v>174</v>
      </c>
    </row>
    <row r="8" spans="1:16" x14ac:dyDescent="0.25">
      <c r="A8">
        <v>28</v>
      </c>
      <c r="B8" t="s">
        <v>91</v>
      </c>
      <c r="C8" t="s">
        <v>46</v>
      </c>
      <c r="D8" t="s">
        <v>47</v>
      </c>
      <c r="E8">
        <v>5.0299999999999997E-2</v>
      </c>
      <c r="F8">
        <v>1</v>
      </c>
      <c r="G8">
        <v>8</v>
      </c>
      <c r="H8">
        <v>0.3</v>
      </c>
      <c r="I8">
        <v>2.4</v>
      </c>
      <c r="J8" t="s">
        <v>18</v>
      </c>
      <c r="K8" t="s">
        <v>141</v>
      </c>
      <c r="L8" t="s">
        <v>3</v>
      </c>
      <c r="M8">
        <v>1000</v>
      </c>
      <c r="N8" t="s">
        <v>43</v>
      </c>
      <c r="O8" t="s">
        <v>141</v>
      </c>
      <c r="P8" t="s">
        <v>72</v>
      </c>
    </row>
    <row r="9" spans="1:16" x14ac:dyDescent="0.25">
      <c r="A9">
        <v>25</v>
      </c>
      <c r="B9" t="s">
        <v>98</v>
      </c>
      <c r="C9" t="s">
        <v>63</v>
      </c>
      <c r="D9">
        <v>40</v>
      </c>
      <c r="E9">
        <v>5.0299999999999997E-2</v>
      </c>
      <c r="F9">
        <v>1</v>
      </c>
      <c r="G9">
        <v>3</v>
      </c>
      <c r="H9">
        <v>3</v>
      </c>
      <c r="I9">
        <v>9</v>
      </c>
      <c r="J9" t="s">
        <v>141</v>
      </c>
      <c r="K9" t="s">
        <v>2</v>
      </c>
      <c r="L9" t="s">
        <v>3</v>
      </c>
      <c r="M9" t="s">
        <v>141</v>
      </c>
      <c r="N9" t="s">
        <v>141</v>
      </c>
      <c r="O9" t="s">
        <v>141</v>
      </c>
      <c r="P9" t="s">
        <v>61</v>
      </c>
    </row>
    <row r="10" spans="1:16" x14ac:dyDescent="0.25">
      <c r="A10">
        <v>25</v>
      </c>
      <c r="B10" t="s">
        <v>104</v>
      </c>
      <c r="C10" t="s">
        <v>70</v>
      </c>
      <c r="D10">
        <v>20</v>
      </c>
      <c r="E10" t="s">
        <v>141</v>
      </c>
      <c r="F10" t="s">
        <v>71</v>
      </c>
      <c r="G10">
        <v>10</v>
      </c>
      <c r="H10">
        <v>0.2</v>
      </c>
      <c r="I10">
        <f>G10*H10</f>
        <v>2</v>
      </c>
      <c r="J10" t="s">
        <v>141</v>
      </c>
      <c r="K10" t="s">
        <v>141</v>
      </c>
      <c r="L10" t="s">
        <v>3</v>
      </c>
      <c r="M10" t="s">
        <v>141</v>
      </c>
      <c r="N10" t="s">
        <v>141</v>
      </c>
      <c r="O10" t="s">
        <v>136</v>
      </c>
      <c r="P10" t="s">
        <v>129</v>
      </c>
    </row>
    <row r="11" spans="1:16" x14ac:dyDescent="0.25">
      <c r="A11">
        <v>24</v>
      </c>
      <c r="B11" t="s">
        <v>109</v>
      </c>
      <c r="C11" t="s">
        <v>7</v>
      </c>
      <c r="D11">
        <v>40</v>
      </c>
      <c r="E11">
        <v>4.24E-2</v>
      </c>
      <c r="F11">
        <v>1</v>
      </c>
      <c r="G11">
        <v>4</v>
      </c>
      <c r="H11">
        <v>3</v>
      </c>
      <c r="I11">
        <v>12</v>
      </c>
      <c r="J11" t="s">
        <v>141</v>
      </c>
      <c r="K11" t="s">
        <v>141</v>
      </c>
      <c r="L11" t="s">
        <v>3</v>
      </c>
      <c r="M11" t="s">
        <v>141</v>
      </c>
      <c r="N11" t="s">
        <v>141</v>
      </c>
      <c r="O11" t="s">
        <v>141</v>
      </c>
      <c r="P11" t="s">
        <v>77</v>
      </c>
    </row>
    <row r="12" spans="1:16" x14ac:dyDescent="0.25">
      <c r="A12" s="4">
        <v>22</v>
      </c>
      <c r="B12" s="4" t="s">
        <v>170</v>
      </c>
      <c r="C12" s="4" t="s">
        <v>169</v>
      </c>
      <c r="D12" s="4">
        <v>45</v>
      </c>
      <c r="E12" s="4">
        <f>(1.4/10)^2*3.1415</f>
        <v>6.1573399999999993E-2</v>
      </c>
      <c r="F12" s="4">
        <v>1</v>
      </c>
      <c r="G12" s="4">
        <v>12</v>
      </c>
      <c r="H12" s="4">
        <v>0.3</v>
      </c>
      <c r="I12" s="4">
        <f>G12*H12</f>
        <v>3.5999999999999996</v>
      </c>
      <c r="J12" s="4" t="s">
        <v>141</v>
      </c>
      <c r="K12" s="4" t="s">
        <v>2</v>
      </c>
      <c r="L12" s="4" t="s">
        <v>12</v>
      </c>
      <c r="M12" s="4" t="s">
        <v>168</v>
      </c>
      <c r="N12" s="4" t="s">
        <v>171</v>
      </c>
      <c r="O12" s="4" t="s">
        <v>141</v>
      </c>
      <c r="P12" s="4" t="s">
        <v>172</v>
      </c>
    </row>
    <row r="13" spans="1:16" x14ac:dyDescent="0.25">
      <c r="A13" s="4">
        <v>21</v>
      </c>
      <c r="B13" s="4" t="s">
        <v>156</v>
      </c>
      <c r="C13" s="4" t="s">
        <v>155</v>
      </c>
      <c r="D13" s="4">
        <v>10</v>
      </c>
      <c r="E13" s="4">
        <f>4.2/100</f>
        <v>4.2000000000000003E-2</v>
      </c>
      <c r="F13" s="4">
        <v>0.2</v>
      </c>
      <c r="G13" s="4">
        <v>8</v>
      </c>
      <c r="H13" s="4">
        <v>1</v>
      </c>
      <c r="I13" s="4">
        <f>G13*H13</f>
        <v>8</v>
      </c>
      <c r="J13" s="4" t="s">
        <v>18</v>
      </c>
      <c r="K13" s="4" t="s">
        <v>141</v>
      </c>
      <c r="L13" s="4" t="s">
        <v>12</v>
      </c>
      <c r="M13" s="4">
        <v>2048</v>
      </c>
      <c r="N13" s="4" t="s">
        <v>13</v>
      </c>
      <c r="O13" s="4" t="s">
        <v>141</v>
      </c>
      <c r="P13" s="4" t="s">
        <v>157</v>
      </c>
    </row>
    <row r="14" spans="1:16" x14ac:dyDescent="0.25">
      <c r="A14">
        <v>20</v>
      </c>
      <c r="B14" t="s">
        <v>141</v>
      </c>
      <c r="C14" t="s">
        <v>5</v>
      </c>
      <c r="D14" t="s">
        <v>141</v>
      </c>
      <c r="E14">
        <v>5.0299999999999997E-2</v>
      </c>
      <c r="F14">
        <v>1</v>
      </c>
      <c r="G14">
        <v>5</v>
      </c>
      <c r="H14">
        <v>3</v>
      </c>
      <c r="I14">
        <v>15</v>
      </c>
      <c r="J14" t="s">
        <v>6</v>
      </c>
      <c r="K14" t="s">
        <v>141</v>
      </c>
      <c r="L14" t="s">
        <v>3</v>
      </c>
      <c r="M14" t="s">
        <v>141</v>
      </c>
      <c r="N14" t="s">
        <v>141</v>
      </c>
      <c r="O14" t="s">
        <v>141</v>
      </c>
      <c r="P14" t="s">
        <v>76</v>
      </c>
    </row>
    <row r="15" spans="1:16" x14ac:dyDescent="0.25">
      <c r="A15" s="4">
        <v>20</v>
      </c>
      <c r="B15" s="4" t="s">
        <v>179</v>
      </c>
      <c r="C15" s="4" t="s">
        <v>181</v>
      </c>
      <c r="D15" s="4">
        <v>50</v>
      </c>
      <c r="E15" s="4">
        <f>(1.15/10)^2*3.1415</f>
        <v>4.1546337499999995E-2</v>
      </c>
      <c r="F15" s="4">
        <v>1</v>
      </c>
      <c r="G15" s="4">
        <v>10</v>
      </c>
      <c r="H15" s="4">
        <v>0.3</v>
      </c>
      <c r="I15" s="4">
        <f>G15*H15</f>
        <v>3</v>
      </c>
      <c r="J15" s="4" t="s">
        <v>18</v>
      </c>
      <c r="K15" s="4" t="s">
        <v>2</v>
      </c>
      <c r="L15" s="4" t="s">
        <v>12</v>
      </c>
      <c r="M15" s="4">
        <v>5000</v>
      </c>
      <c r="N15" s="4" t="s">
        <v>180</v>
      </c>
      <c r="O15" s="4" t="s">
        <v>126</v>
      </c>
      <c r="P15" s="4" t="s">
        <v>175</v>
      </c>
    </row>
    <row r="16" spans="1:16" x14ac:dyDescent="0.25">
      <c r="A16" s="4">
        <v>18</v>
      </c>
      <c r="B16" s="4" t="s">
        <v>141</v>
      </c>
      <c r="C16" s="4" t="s">
        <v>7</v>
      </c>
      <c r="D16" s="4">
        <v>50</v>
      </c>
      <c r="E16" s="4">
        <v>5.0299999999999997E-2</v>
      </c>
      <c r="F16" s="4">
        <v>1</v>
      </c>
      <c r="G16" s="4">
        <v>8</v>
      </c>
      <c r="H16" s="4">
        <v>0.3</v>
      </c>
      <c r="I16" s="4">
        <f>G16*H16</f>
        <v>2.4</v>
      </c>
      <c r="J16" s="4" t="s">
        <v>141</v>
      </c>
      <c r="K16" s="4" t="s">
        <v>2</v>
      </c>
      <c r="L16" s="4" t="s">
        <v>3</v>
      </c>
      <c r="M16" s="4">
        <v>2000</v>
      </c>
      <c r="N16" s="4" t="s">
        <v>167</v>
      </c>
      <c r="O16" s="4" t="s">
        <v>141</v>
      </c>
      <c r="P16" s="4" t="s">
        <v>166</v>
      </c>
    </row>
    <row r="17" spans="1:16" x14ac:dyDescent="0.25">
      <c r="A17">
        <v>16</v>
      </c>
      <c r="B17" t="s">
        <v>87</v>
      </c>
      <c r="C17" t="s">
        <v>36</v>
      </c>
      <c r="D17">
        <v>20</v>
      </c>
      <c r="E17" t="s">
        <v>141</v>
      </c>
      <c r="F17">
        <v>0.5</v>
      </c>
      <c r="G17">
        <v>10</v>
      </c>
      <c r="H17">
        <v>0.1</v>
      </c>
      <c r="I17">
        <v>1</v>
      </c>
      <c r="J17" t="s">
        <v>9</v>
      </c>
      <c r="K17" t="s">
        <v>2</v>
      </c>
      <c r="L17" t="s">
        <v>12</v>
      </c>
      <c r="M17">
        <v>2000</v>
      </c>
      <c r="N17" t="s">
        <v>37</v>
      </c>
      <c r="O17" t="s">
        <v>141</v>
      </c>
      <c r="P17" t="s">
        <v>122</v>
      </c>
    </row>
    <row r="18" spans="1:16" x14ac:dyDescent="0.25">
      <c r="A18">
        <v>16</v>
      </c>
      <c r="B18" t="s">
        <v>90</v>
      </c>
      <c r="C18" t="s">
        <v>44</v>
      </c>
      <c r="D18">
        <v>20</v>
      </c>
      <c r="E18">
        <v>5.0299999999999997E-2</v>
      </c>
      <c r="F18">
        <v>6.7000000000000004E-2</v>
      </c>
      <c r="G18">
        <v>5</v>
      </c>
      <c r="H18">
        <v>3</v>
      </c>
      <c r="I18">
        <v>15</v>
      </c>
      <c r="J18" t="s">
        <v>9</v>
      </c>
      <c r="K18" t="s">
        <v>141</v>
      </c>
      <c r="L18" t="s">
        <v>3</v>
      </c>
      <c r="M18">
        <v>4096</v>
      </c>
      <c r="N18" t="s">
        <v>45</v>
      </c>
      <c r="O18" t="s">
        <v>141</v>
      </c>
      <c r="P18" t="s">
        <v>73</v>
      </c>
    </row>
    <row r="19" spans="1:16" x14ac:dyDescent="0.25">
      <c r="A19">
        <v>14</v>
      </c>
      <c r="B19" t="s">
        <v>92</v>
      </c>
      <c r="C19" t="s">
        <v>34</v>
      </c>
      <c r="D19" t="s">
        <v>31</v>
      </c>
      <c r="E19">
        <v>0.12379999999999999</v>
      </c>
      <c r="F19">
        <v>1</v>
      </c>
      <c r="G19">
        <v>15</v>
      </c>
      <c r="H19">
        <v>0.3</v>
      </c>
      <c r="I19">
        <v>5</v>
      </c>
      <c r="J19" t="s">
        <v>18</v>
      </c>
      <c r="K19" t="s">
        <v>142</v>
      </c>
      <c r="L19" t="s">
        <v>12</v>
      </c>
      <c r="M19" t="s">
        <v>110</v>
      </c>
      <c r="N19" t="s">
        <v>48</v>
      </c>
      <c r="O19" t="s">
        <v>126</v>
      </c>
      <c r="P19" t="s">
        <v>127</v>
      </c>
    </row>
    <row r="20" spans="1:16" x14ac:dyDescent="0.25">
      <c r="A20">
        <v>13</v>
      </c>
      <c r="B20" t="s">
        <v>103</v>
      </c>
      <c r="C20" t="s">
        <v>11</v>
      </c>
      <c r="D20">
        <v>10</v>
      </c>
      <c r="E20">
        <v>4.2000000000000003E-2</v>
      </c>
      <c r="F20">
        <v>0.2</v>
      </c>
      <c r="G20">
        <v>8</v>
      </c>
      <c r="H20">
        <v>1</v>
      </c>
      <c r="I20">
        <v>8</v>
      </c>
      <c r="J20" t="s">
        <v>6</v>
      </c>
      <c r="K20" t="s">
        <v>141</v>
      </c>
      <c r="L20" t="s">
        <v>12</v>
      </c>
      <c r="M20">
        <v>2048</v>
      </c>
      <c r="N20" t="s">
        <v>13</v>
      </c>
      <c r="O20" t="s">
        <v>141</v>
      </c>
      <c r="P20" t="s">
        <v>79</v>
      </c>
    </row>
    <row r="21" spans="1:16" x14ac:dyDescent="0.25">
      <c r="A21" s="4">
        <v>13</v>
      </c>
      <c r="B21" s="4" t="s">
        <v>141</v>
      </c>
      <c r="C21" s="4" t="s">
        <v>182</v>
      </c>
      <c r="D21" s="4">
        <v>100</v>
      </c>
      <c r="E21" s="4">
        <f>(1.15/10)^2*3.1415</f>
        <v>4.1546337499999995E-2</v>
      </c>
      <c r="F21" s="4">
        <v>1</v>
      </c>
      <c r="G21" s="4">
        <v>12</v>
      </c>
      <c r="H21" s="4">
        <v>0.3</v>
      </c>
      <c r="I21" s="4">
        <f>G21*H21</f>
        <v>3.5999999999999996</v>
      </c>
      <c r="J21" s="4" t="s">
        <v>18</v>
      </c>
      <c r="K21" s="4" t="s">
        <v>2</v>
      </c>
      <c r="L21" s="4" t="s">
        <v>12</v>
      </c>
      <c r="M21" s="4">
        <v>2000</v>
      </c>
      <c r="N21" s="4" t="s">
        <v>183</v>
      </c>
      <c r="O21" s="4" t="s">
        <v>126</v>
      </c>
      <c r="P21" s="4" t="s">
        <v>173</v>
      </c>
    </row>
    <row r="22" spans="1:16" x14ac:dyDescent="0.25">
      <c r="A22">
        <v>12</v>
      </c>
      <c r="B22" t="s">
        <v>105</v>
      </c>
      <c r="C22" t="s">
        <v>8</v>
      </c>
      <c r="D22">
        <v>30</v>
      </c>
      <c r="E22">
        <v>5.0299999999999997E-2</v>
      </c>
      <c r="F22">
        <v>1</v>
      </c>
      <c r="G22">
        <v>5</v>
      </c>
      <c r="H22">
        <v>2</v>
      </c>
      <c r="I22">
        <v>10</v>
      </c>
      <c r="J22" t="s">
        <v>9</v>
      </c>
      <c r="K22" t="s">
        <v>2</v>
      </c>
      <c r="L22" t="s">
        <v>3</v>
      </c>
      <c r="M22">
        <v>1000</v>
      </c>
      <c r="N22" t="s">
        <v>10</v>
      </c>
      <c r="O22" t="s">
        <v>141</v>
      </c>
      <c r="P22" t="s">
        <v>78</v>
      </c>
    </row>
    <row r="23" spans="1:16" x14ac:dyDescent="0.25">
      <c r="A23">
        <v>12</v>
      </c>
      <c r="B23" t="s">
        <v>100</v>
      </c>
      <c r="C23" t="s">
        <v>17</v>
      </c>
      <c r="D23" s="1" t="s">
        <v>112</v>
      </c>
      <c r="E23">
        <v>4.2599999999999999E-2</v>
      </c>
      <c r="F23">
        <v>0.2</v>
      </c>
      <c r="G23">
        <v>8</v>
      </c>
      <c r="H23">
        <v>1</v>
      </c>
      <c r="I23">
        <v>8</v>
      </c>
      <c r="J23" t="s">
        <v>18</v>
      </c>
      <c r="K23" t="s">
        <v>2</v>
      </c>
      <c r="L23" t="s">
        <v>12</v>
      </c>
      <c r="M23">
        <v>500</v>
      </c>
      <c r="N23" t="s">
        <v>16</v>
      </c>
      <c r="O23" t="s">
        <v>141</v>
      </c>
      <c r="P23" t="s">
        <v>81</v>
      </c>
    </row>
    <row r="24" spans="1:16" x14ac:dyDescent="0.25">
      <c r="A24">
        <v>12</v>
      </c>
      <c r="B24" t="s">
        <v>99</v>
      </c>
      <c r="C24" t="s">
        <v>17</v>
      </c>
      <c r="D24">
        <v>10</v>
      </c>
      <c r="E24">
        <v>4.2599999999999999E-2</v>
      </c>
      <c r="F24">
        <v>0.2</v>
      </c>
      <c r="G24">
        <v>8</v>
      </c>
      <c r="H24">
        <v>1</v>
      </c>
      <c r="I24">
        <v>8</v>
      </c>
      <c r="J24" t="s">
        <v>18</v>
      </c>
      <c r="K24" t="s">
        <v>2</v>
      </c>
      <c r="L24" t="s">
        <v>15</v>
      </c>
      <c r="M24" t="s">
        <v>21</v>
      </c>
      <c r="N24" t="s">
        <v>22</v>
      </c>
      <c r="O24" t="s">
        <v>141</v>
      </c>
      <c r="P24" t="s">
        <v>83</v>
      </c>
    </row>
    <row r="25" spans="1:16" x14ac:dyDescent="0.25">
      <c r="A25">
        <v>11</v>
      </c>
      <c r="B25" t="s">
        <v>106</v>
      </c>
      <c r="C25" t="s">
        <v>0</v>
      </c>
      <c r="D25" t="s">
        <v>114</v>
      </c>
      <c r="E25">
        <v>5.0299999999999997E-2</v>
      </c>
      <c r="F25">
        <v>6.7000000000000004E-2</v>
      </c>
      <c r="G25">
        <v>5</v>
      </c>
      <c r="H25">
        <v>3</v>
      </c>
      <c r="I25">
        <v>15</v>
      </c>
      <c r="J25" t="s">
        <v>1</v>
      </c>
      <c r="K25" t="s">
        <v>2</v>
      </c>
      <c r="L25" t="s">
        <v>3</v>
      </c>
      <c r="M25">
        <v>4096</v>
      </c>
      <c r="N25" t="s">
        <v>4</v>
      </c>
      <c r="O25" t="s">
        <v>141</v>
      </c>
      <c r="P25" t="s">
        <v>75</v>
      </c>
    </row>
    <row r="26" spans="1:16" x14ac:dyDescent="0.25">
      <c r="A26">
        <v>11</v>
      </c>
      <c r="B26" t="s">
        <v>141</v>
      </c>
      <c r="C26" t="s">
        <v>115</v>
      </c>
      <c r="D26" t="s">
        <v>23</v>
      </c>
      <c r="E26">
        <v>7.5399999999999995E-2</v>
      </c>
      <c r="F26">
        <v>0.1</v>
      </c>
      <c r="G26">
        <v>8</v>
      </c>
      <c r="H26">
        <v>1</v>
      </c>
      <c r="I26">
        <v>8</v>
      </c>
      <c r="J26" t="s">
        <v>6</v>
      </c>
      <c r="K26" t="s">
        <v>2</v>
      </c>
      <c r="L26" t="s">
        <v>15</v>
      </c>
      <c r="M26" t="s">
        <v>21</v>
      </c>
      <c r="N26" t="s">
        <v>24</v>
      </c>
      <c r="O26" t="s">
        <v>141</v>
      </c>
      <c r="P26" t="s">
        <v>124</v>
      </c>
    </row>
    <row r="27" spans="1:16" x14ac:dyDescent="0.25">
      <c r="A27">
        <v>11</v>
      </c>
      <c r="B27" t="s">
        <v>141</v>
      </c>
      <c r="C27" t="s">
        <v>63</v>
      </c>
      <c r="D27">
        <v>20</v>
      </c>
      <c r="E27">
        <v>5.0299999999999997E-2</v>
      </c>
      <c r="F27">
        <v>0.2</v>
      </c>
      <c r="G27">
        <v>1</v>
      </c>
      <c r="H27">
        <v>1</v>
      </c>
      <c r="I27">
        <f>G27*H27</f>
        <v>1</v>
      </c>
      <c r="J27" t="s">
        <v>141</v>
      </c>
      <c r="K27" t="s">
        <v>143</v>
      </c>
      <c r="L27" t="s">
        <v>3</v>
      </c>
      <c r="M27">
        <v>1024</v>
      </c>
      <c r="N27" t="s">
        <v>141</v>
      </c>
      <c r="O27" t="s">
        <v>141</v>
      </c>
      <c r="P27" t="s">
        <v>62</v>
      </c>
    </row>
    <row r="28" spans="1:16" x14ac:dyDescent="0.25">
      <c r="A28">
        <v>10</v>
      </c>
      <c r="B28" t="s">
        <v>96</v>
      </c>
      <c r="C28" t="s">
        <v>28</v>
      </c>
      <c r="D28" s="1" t="s">
        <v>119</v>
      </c>
      <c r="E28">
        <v>0.12379999999999999</v>
      </c>
      <c r="F28">
        <v>1</v>
      </c>
      <c r="G28">
        <v>12</v>
      </c>
      <c r="H28">
        <v>0.3</v>
      </c>
      <c r="I28">
        <v>3.6</v>
      </c>
      <c r="J28" t="s">
        <v>20</v>
      </c>
      <c r="K28" t="s">
        <v>142</v>
      </c>
      <c r="L28" t="s">
        <v>12</v>
      </c>
      <c r="M28">
        <v>2000</v>
      </c>
      <c r="N28" t="s">
        <v>29</v>
      </c>
      <c r="O28" t="s">
        <v>126</v>
      </c>
      <c r="P28" t="s">
        <v>30</v>
      </c>
    </row>
    <row r="29" spans="1:16" x14ac:dyDescent="0.25">
      <c r="A29">
        <v>8</v>
      </c>
      <c r="B29" t="s">
        <v>93</v>
      </c>
      <c r="C29" t="s">
        <v>117</v>
      </c>
      <c r="D29" t="s">
        <v>32</v>
      </c>
      <c r="E29">
        <v>0.12379999999999999</v>
      </c>
      <c r="F29">
        <v>1</v>
      </c>
      <c r="G29">
        <v>12</v>
      </c>
      <c r="H29">
        <v>0.3</v>
      </c>
      <c r="I29">
        <v>3.6</v>
      </c>
      <c r="J29" t="s">
        <v>18</v>
      </c>
      <c r="K29" t="s">
        <v>142</v>
      </c>
      <c r="L29" t="s">
        <v>12</v>
      </c>
      <c r="M29" t="s">
        <v>111</v>
      </c>
      <c r="N29" t="s">
        <v>64</v>
      </c>
      <c r="O29" t="s">
        <v>126</v>
      </c>
      <c r="P29" t="s">
        <v>65</v>
      </c>
    </row>
    <row r="30" spans="1:16" x14ac:dyDescent="0.25">
      <c r="A30">
        <v>8</v>
      </c>
      <c r="B30" t="s">
        <v>132</v>
      </c>
      <c r="C30" t="s">
        <v>133</v>
      </c>
      <c r="D30" t="s">
        <v>134</v>
      </c>
      <c r="E30">
        <v>5.0299999999999997E-2</v>
      </c>
      <c r="F30" t="s">
        <v>135</v>
      </c>
      <c r="G30">
        <v>15</v>
      </c>
      <c r="H30">
        <v>0.3</v>
      </c>
      <c r="I30">
        <f>G30*H30</f>
        <v>4.5</v>
      </c>
      <c r="J30" t="s">
        <v>18</v>
      </c>
      <c r="K30" t="s">
        <v>141</v>
      </c>
      <c r="L30" t="s">
        <v>15</v>
      </c>
      <c r="M30">
        <v>1000</v>
      </c>
      <c r="N30" t="s">
        <v>141</v>
      </c>
      <c r="O30" t="s">
        <v>141</v>
      </c>
      <c r="P30" t="s">
        <v>128</v>
      </c>
    </row>
    <row r="31" spans="1:16" s="4" customFormat="1" x14ac:dyDescent="0.25">
      <c r="A31">
        <v>7</v>
      </c>
      <c r="B31" t="s">
        <v>97</v>
      </c>
      <c r="C31" t="s">
        <v>25</v>
      </c>
      <c r="D31" t="s">
        <v>26</v>
      </c>
      <c r="E31">
        <v>1.77E-2</v>
      </c>
      <c r="F31" t="s">
        <v>144</v>
      </c>
      <c r="G31">
        <v>4</v>
      </c>
      <c r="H31">
        <v>0.2</v>
      </c>
      <c r="I31">
        <v>4.8</v>
      </c>
      <c r="J31" t="s">
        <v>9</v>
      </c>
      <c r="K31" t="s">
        <v>2</v>
      </c>
      <c r="L31" t="s">
        <v>12</v>
      </c>
      <c r="M31" t="s">
        <v>110</v>
      </c>
      <c r="N31" t="s">
        <v>27</v>
      </c>
      <c r="O31" t="s">
        <v>141</v>
      </c>
      <c r="P31" t="s">
        <v>123</v>
      </c>
    </row>
    <row r="32" spans="1:16" s="4" customFormat="1" x14ac:dyDescent="0.25">
      <c r="A32">
        <v>7</v>
      </c>
      <c r="B32" t="s">
        <v>84</v>
      </c>
      <c r="C32" t="s">
        <v>116</v>
      </c>
      <c r="D32" t="s">
        <v>32</v>
      </c>
      <c r="E32">
        <v>0.12379999999999999</v>
      </c>
      <c r="F32">
        <v>1</v>
      </c>
      <c r="G32">
        <v>12</v>
      </c>
      <c r="H32">
        <v>0.3</v>
      </c>
      <c r="I32">
        <v>3.6</v>
      </c>
      <c r="J32" t="s">
        <v>18</v>
      </c>
      <c r="K32" t="s">
        <v>142</v>
      </c>
      <c r="L32" t="s">
        <v>12</v>
      </c>
      <c r="M32">
        <v>2500</v>
      </c>
      <c r="N32" t="s">
        <v>33</v>
      </c>
      <c r="O32" t="s">
        <v>126</v>
      </c>
      <c r="P32" t="s">
        <v>85</v>
      </c>
    </row>
    <row r="33" spans="1:16" s="4" customFormat="1" x14ac:dyDescent="0.25">
      <c r="A33">
        <v>7</v>
      </c>
      <c r="B33" t="s">
        <v>89</v>
      </c>
      <c r="C33" t="s">
        <v>40</v>
      </c>
      <c r="D33">
        <v>25</v>
      </c>
      <c r="E33">
        <v>5.0299999999999997E-2</v>
      </c>
      <c r="F33">
        <v>0.2</v>
      </c>
      <c r="G33">
        <v>3</v>
      </c>
      <c r="H33">
        <v>1</v>
      </c>
      <c r="I33">
        <v>3</v>
      </c>
      <c r="J33" t="s">
        <v>41</v>
      </c>
      <c r="K33" t="s">
        <v>141</v>
      </c>
      <c r="L33" t="s">
        <v>3</v>
      </c>
      <c r="M33">
        <v>512</v>
      </c>
      <c r="N33" t="s">
        <v>42</v>
      </c>
      <c r="O33" t="s">
        <v>141</v>
      </c>
      <c r="P33" t="s">
        <v>120</v>
      </c>
    </row>
    <row r="34" spans="1:16" s="4" customFormat="1" x14ac:dyDescent="0.25">
      <c r="A34">
        <v>7</v>
      </c>
      <c r="B34" t="s">
        <v>118</v>
      </c>
      <c r="C34" t="s">
        <v>117</v>
      </c>
      <c r="D34">
        <v>50</v>
      </c>
      <c r="E34" t="s">
        <v>141</v>
      </c>
      <c r="F34">
        <v>1</v>
      </c>
      <c r="G34">
        <v>10</v>
      </c>
      <c r="H34">
        <v>0.3</v>
      </c>
      <c r="I34">
        <v>3</v>
      </c>
      <c r="J34" t="s">
        <v>41</v>
      </c>
      <c r="K34" t="s">
        <v>141</v>
      </c>
      <c r="L34" t="s">
        <v>12</v>
      </c>
      <c r="M34">
        <v>1000</v>
      </c>
      <c r="N34" t="s">
        <v>43</v>
      </c>
      <c r="O34" t="s">
        <v>125</v>
      </c>
      <c r="P34" t="s">
        <v>74</v>
      </c>
    </row>
    <row r="35" spans="1:16" s="4" customFormat="1" x14ac:dyDescent="0.25">
      <c r="A35">
        <v>7</v>
      </c>
      <c r="B35" t="s">
        <v>94</v>
      </c>
      <c r="C35" t="s">
        <v>67</v>
      </c>
      <c r="D35">
        <v>20</v>
      </c>
      <c r="E35" t="s">
        <v>141</v>
      </c>
      <c r="F35">
        <v>0.5</v>
      </c>
      <c r="G35">
        <v>10</v>
      </c>
      <c r="H35">
        <v>0.2</v>
      </c>
      <c r="I35">
        <f>G35*H35</f>
        <v>2</v>
      </c>
      <c r="J35" t="s">
        <v>141</v>
      </c>
      <c r="K35" t="s">
        <v>141</v>
      </c>
      <c r="L35" t="s">
        <v>12</v>
      </c>
      <c r="M35" t="s">
        <v>141</v>
      </c>
      <c r="N35" t="s">
        <v>66</v>
      </c>
      <c r="O35" t="s">
        <v>141</v>
      </c>
      <c r="P35" t="s">
        <v>68</v>
      </c>
    </row>
    <row r="36" spans="1:16" s="4" customFormat="1" x14ac:dyDescent="0.25">
      <c r="A36">
        <v>5</v>
      </c>
      <c r="B36" t="s">
        <v>95</v>
      </c>
      <c r="C36" t="s">
        <v>69</v>
      </c>
      <c r="D36">
        <v>60</v>
      </c>
      <c r="E36">
        <v>5.0299999999999997E-2</v>
      </c>
      <c r="F36">
        <v>1</v>
      </c>
      <c r="G36">
        <v>8</v>
      </c>
      <c r="H36">
        <v>0.3</v>
      </c>
      <c r="I36">
        <f>G36*H36</f>
        <v>2.4</v>
      </c>
      <c r="J36" t="s">
        <v>18</v>
      </c>
      <c r="K36" t="s">
        <v>141</v>
      </c>
      <c r="L36" t="s">
        <v>3</v>
      </c>
      <c r="M36">
        <v>1000</v>
      </c>
      <c r="N36" t="s">
        <v>43</v>
      </c>
      <c r="O36" t="s">
        <v>138</v>
      </c>
      <c r="P36" t="s">
        <v>131</v>
      </c>
    </row>
    <row r="37" spans="1:16" s="4" customFormat="1" x14ac:dyDescent="0.25">
      <c r="A37">
        <v>2</v>
      </c>
      <c r="B37" t="s">
        <v>141</v>
      </c>
      <c r="C37" t="s">
        <v>34</v>
      </c>
      <c r="D37">
        <v>100</v>
      </c>
      <c r="E37">
        <v>0.12570000000000001</v>
      </c>
      <c r="F37">
        <v>0.33</v>
      </c>
      <c r="G37">
        <v>2</v>
      </c>
      <c r="H37">
        <v>0.1</v>
      </c>
      <c r="I37">
        <v>0.2</v>
      </c>
      <c r="J37" t="s">
        <v>9</v>
      </c>
      <c r="K37" t="s">
        <v>2</v>
      </c>
      <c r="L37" t="s">
        <v>12</v>
      </c>
      <c r="M37">
        <v>5000</v>
      </c>
      <c r="N37" t="s">
        <v>35</v>
      </c>
      <c r="O37" t="s">
        <v>141</v>
      </c>
      <c r="P37" t="s">
        <v>86</v>
      </c>
    </row>
    <row r="38" spans="1:16" s="4" customFormat="1" x14ac:dyDescent="0.25">
      <c r="A38">
        <v>1</v>
      </c>
      <c r="B38">
        <v>44</v>
      </c>
      <c r="C38" t="s">
        <v>107</v>
      </c>
      <c r="D38">
        <v>55</v>
      </c>
      <c r="E38">
        <v>5.0299999999999997E-2</v>
      </c>
      <c r="F38">
        <v>1</v>
      </c>
      <c r="G38">
        <v>8</v>
      </c>
      <c r="H38">
        <v>0.3</v>
      </c>
      <c r="I38">
        <f>G38*H38</f>
        <v>2.4</v>
      </c>
      <c r="J38" t="s">
        <v>18</v>
      </c>
      <c r="K38" t="s">
        <v>141</v>
      </c>
      <c r="L38" t="s">
        <v>3</v>
      </c>
      <c r="M38" t="s">
        <v>141</v>
      </c>
      <c r="N38" t="s">
        <v>141</v>
      </c>
      <c r="O38" t="s">
        <v>137</v>
      </c>
      <c r="P38" t="s">
        <v>130</v>
      </c>
    </row>
    <row r="39" spans="1:16" s="4" customFormat="1" x14ac:dyDescent="0.25"/>
    <row r="49" spans="1:13" x14ac:dyDescent="0.25">
      <c r="A49" s="3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2" spans="1:13" x14ac:dyDescent="0.25">
      <c r="D52" s="1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6" spans="1:13" x14ac:dyDescent="0.25">
      <c r="D66" s="1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D72" s="1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</sheetData>
  <sortState xmlns:xlrd2="http://schemas.microsoft.com/office/spreadsheetml/2017/richdata2" ref="A2:P38">
    <sortCondition descending="1" ref="A2:A38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topLeftCell="G1" workbookViewId="0">
      <selection activeCell="M31" sqref="M31"/>
    </sheetView>
  </sheetViews>
  <sheetFormatPr defaultRowHeight="15" x14ac:dyDescent="0.25"/>
  <cols>
    <col min="1" max="1" width="27" customWidth="1"/>
    <col min="2" max="2" width="35.7109375" customWidth="1"/>
    <col min="3" max="3" width="31.28515625" customWidth="1"/>
    <col min="4" max="4" width="22.28515625" customWidth="1"/>
    <col min="5" max="5" width="33.140625" customWidth="1"/>
    <col min="6" max="6" width="27.140625" customWidth="1"/>
    <col min="7" max="7" width="28.5703125" customWidth="1"/>
    <col min="8" max="8" width="33" customWidth="1"/>
    <col min="9" max="9" width="26.42578125" customWidth="1"/>
    <col min="10" max="10" width="28" customWidth="1"/>
    <col min="11" max="11" width="38.140625" customWidth="1"/>
    <col min="12" max="12" width="31.28515625" customWidth="1"/>
    <col min="13" max="13" width="54.7109375" customWidth="1"/>
  </cols>
  <sheetData>
    <row r="1" spans="1:13" x14ac:dyDescent="0.25">
      <c r="A1" s="3" t="s">
        <v>49</v>
      </c>
      <c r="B1" s="3" t="s">
        <v>102</v>
      </c>
      <c r="C1" s="3" t="s">
        <v>146</v>
      </c>
      <c r="D1" s="3" t="s">
        <v>140</v>
      </c>
      <c r="E1" s="3" t="s">
        <v>108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152</v>
      </c>
      <c r="K1" s="3" t="s">
        <v>153</v>
      </c>
      <c r="L1" s="3" t="s">
        <v>57</v>
      </c>
      <c r="M1" s="3" t="s">
        <v>60</v>
      </c>
    </row>
    <row r="2" spans="1:13" x14ac:dyDescent="0.25">
      <c r="A2">
        <v>125</v>
      </c>
      <c r="B2" t="s">
        <v>141</v>
      </c>
      <c r="C2" t="s">
        <v>17</v>
      </c>
      <c r="D2" t="s">
        <v>19</v>
      </c>
      <c r="E2">
        <v>4.2599999999999999E-2</v>
      </c>
      <c r="F2">
        <v>0.1</v>
      </c>
      <c r="G2">
        <v>8</v>
      </c>
      <c r="H2">
        <v>1</v>
      </c>
      <c r="I2">
        <v>8</v>
      </c>
      <c r="J2" t="s">
        <v>20</v>
      </c>
      <c r="K2" t="s">
        <v>2</v>
      </c>
      <c r="L2" t="s">
        <v>15</v>
      </c>
      <c r="M2" t="s">
        <v>82</v>
      </c>
    </row>
    <row r="3" spans="1:13" x14ac:dyDescent="0.25">
      <c r="A3">
        <v>45</v>
      </c>
      <c r="B3" t="s">
        <v>101</v>
      </c>
      <c r="C3" t="s">
        <v>14</v>
      </c>
      <c r="D3" s="1" t="s">
        <v>113</v>
      </c>
      <c r="E3">
        <v>4.2599999999999999E-2</v>
      </c>
      <c r="F3">
        <v>0.1</v>
      </c>
      <c r="G3">
        <v>8</v>
      </c>
      <c r="H3">
        <v>1</v>
      </c>
      <c r="I3">
        <v>8</v>
      </c>
      <c r="J3" t="s">
        <v>6</v>
      </c>
      <c r="K3" t="s">
        <v>2</v>
      </c>
      <c r="L3" t="s">
        <v>15</v>
      </c>
      <c r="M3" t="s">
        <v>80</v>
      </c>
    </row>
    <row r="4" spans="1:13" x14ac:dyDescent="0.25">
      <c r="A4">
        <v>37</v>
      </c>
      <c r="B4" t="s">
        <v>88</v>
      </c>
      <c r="C4" t="s">
        <v>38</v>
      </c>
      <c r="D4">
        <v>30</v>
      </c>
      <c r="E4">
        <v>5.0299999999999997E-2</v>
      </c>
      <c r="F4">
        <v>1</v>
      </c>
      <c r="G4">
        <v>8</v>
      </c>
      <c r="H4">
        <v>0.3</v>
      </c>
      <c r="I4">
        <v>2.4</v>
      </c>
      <c r="J4" t="s">
        <v>18</v>
      </c>
      <c r="K4" t="s">
        <v>142</v>
      </c>
      <c r="L4" t="s">
        <v>3</v>
      </c>
      <c r="M4" t="s">
        <v>121</v>
      </c>
    </row>
    <row r="5" spans="1:13" x14ac:dyDescent="0.25">
      <c r="A5">
        <v>28</v>
      </c>
      <c r="B5" t="s">
        <v>91</v>
      </c>
      <c r="C5" t="s">
        <v>46</v>
      </c>
      <c r="D5" t="s">
        <v>47</v>
      </c>
      <c r="E5">
        <v>5.0299999999999997E-2</v>
      </c>
      <c r="F5">
        <v>1</v>
      </c>
      <c r="G5">
        <v>8</v>
      </c>
      <c r="H5">
        <v>0.3</v>
      </c>
      <c r="I5">
        <v>2.4</v>
      </c>
      <c r="J5" t="s">
        <v>18</v>
      </c>
      <c r="K5" t="s">
        <v>141</v>
      </c>
      <c r="L5" t="s">
        <v>3</v>
      </c>
      <c r="M5" t="s">
        <v>72</v>
      </c>
    </row>
    <row r="6" spans="1:13" x14ac:dyDescent="0.25">
      <c r="A6">
        <v>25</v>
      </c>
      <c r="B6" t="s">
        <v>98</v>
      </c>
      <c r="C6" t="s">
        <v>63</v>
      </c>
      <c r="D6">
        <v>40</v>
      </c>
      <c r="E6">
        <v>5.0299999999999997E-2</v>
      </c>
      <c r="F6">
        <v>1</v>
      </c>
      <c r="G6">
        <v>3</v>
      </c>
      <c r="H6">
        <v>3</v>
      </c>
      <c r="I6">
        <v>9</v>
      </c>
      <c r="J6" t="s">
        <v>141</v>
      </c>
      <c r="K6" t="s">
        <v>2</v>
      </c>
      <c r="L6" t="s">
        <v>3</v>
      </c>
      <c r="M6" t="s">
        <v>61</v>
      </c>
    </row>
    <row r="7" spans="1:13" x14ac:dyDescent="0.25">
      <c r="A7">
        <v>25</v>
      </c>
      <c r="B7" t="s">
        <v>104</v>
      </c>
      <c r="C7" t="s">
        <v>70</v>
      </c>
      <c r="D7">
        <v>20</v>
      </c>
      <c r="E7" t="s">
        <v>141</v>
      </c>
      <c r="F7" t="s">
        <v>71</v>
      </c>
      <c r="G7">
        <v>10</v>
      </c>
      <c r="H7">
        <v>0.2</v>
      </c>
      <c r="I7">
        <f>G7*H7</f>
        <v>2</v>
      </c>
      <c r="J7" t="s">
        <v>141</v>
      </c>
      <c r="K7" t="s">
        <v>141</v>
      </c>
      <c r="L7" t="s">
        <v>3</v>
      </c>
      <c r="M7" t="s">
        <v>129</v>
      </c>
    </row>
    <row r="8" spans="1:13" x14ac:dyDescent="0.25">
      <c r="A8">
        <v>24</v>
      </c>
      <c r="B8" t="s">
        <v>109</v>
      </c>
      <c r="C8" t="s">
        <v>7</v>
      </c>
      <c r="D8">
        <v>40</v>
      </c>
      <c r="E8">
        <v>4.24E-2</v>
      </c>
      <c r="F8">
        <v>1</v>
      </c>
      <c r="G8">
        <v>4</v>
      </c>
      <c r="H8">
        <v>3</v>
      </c>
      <c r="I8">
        <v>12</v>
      </c>
      <c r="J8" t="s">
        <v>141</v>
      </c>
      <c r="K8" t="s">
        <v>141</v>
      </c>
      <c r="L8" t="s">
        <v>3</v>
      </c>
      <c r="M8" t="s">
        <v>77</v>
      </c>
    </row>
    <row r="9" spans="1:13" x14ac:dyDescent="0.25">
      <c r="A9">
        <v>20</v>
      </c>
      <c r="B9" t="s">
        <v>141</v>
      </c>
      <c r="C9" t="s">
        <v>5</v>
      </c>
      <c r="D9" t="s">
        <v>141</v>
      </c>
      <c r="E9">
        <v>5.0299999999999997E-2</v>
      </c>
      <c r="F9">
        <v>1</v>
      </c>
      <c r="G9">
        <v>5</v>
      </c>
      <c r="H9">
        <v>3</v>
      </c>
      <c r="I9">
        <v>15</v>
      </c>
      <c r="J9" t="s">
        <v>6</v>
      </c>
      <c r="K9" t="s">
        <v>141</v>
      </c>
      <c r="L9" t="s">
        <v>3</v>
      </c>
      <c r="M9" t="s">
        <v>76</v>
      </c>
    </row>
    <row r="10" spans="1:13" x14ac:dyDescent="0.25">
      <c r="A10">
        <v>16</v>
      </c>
      <c r="B10" t="s">
        <v>87</v>
      </c>
      <c r="C10" t="s">
        <v>36</v>
      </c>
      <c r="D10">
        <v>20</v>
      </c>
      <c r="E10" t="s">
        <v>141</v>
      </c>
      <c r="F10">
        <v>0.5</v>
      </c>
      <c r="G10">
        <v>10</v>
      </c>
      <c r="H10">
        <v>0.1</v>
      </c>
      <c r="I10">
        <v>1</v>
      </c>
      <c r="J10" t="s">
        <v>9</v>
      </c>
      <c r="K10" t="s">
        <v>2</v>
      </c>
      <c r="L10" t="s">
        <v>12</v>
      </c>
      <c r="M10" t="s">
        <v>149</v>
      </c>
    </row>
    <row r="11" spans="1:13" x14ac:dyDescent="0.25">
      <c r="A11">
        <v>16</v>
      </c>
      <c r="B11" t="s">
        <v>90</v>
      </c>
      <c r="C11" t="s">
        <v>44</v>
      </c>
      <c r="D11">
        <v>20</v>
      </c>
      <c r="E11">
        <v>5.0299999999999997E-2</v>
      </c>
      <c r="F11">
        <v>6.7000000000000004E-2</v>
      </c>
      <c r="G11">
        <v>5</v>
      </c>
      <c r="H11">
        <v>3</v>
      </c>
      <c r="I11">
        <v>15</v>
      </c>
      <c r="J11" t="s">
        <v>9</v>
      </c>
      <c r="K11" t="s">
        <v>141</v>
      </c>
      <c r="L11" t="s">
        <v>3</v>
      </c>
      <c r="M11" t="s">
        <v>73</v>
      </c>
    </row>
    <row r="12" spans="1:13" x14ac:dyDescent="0.25">
      <c r="A12">
        <v>14</v>
      </c>
      <c r="B12" t="s">
        <v>92</v>
      </c>
      <c r="C12" t="s">
        <v>34</v>
      </c>
      <c r="D12" t="s">
        <v>31</v>
      </c>
      <c r="E12">
        <v>0.12379999999999999</v>
      </c>
      <c r="F12">
        <v>1</v>
      </c>
      <c r="G12">
        <v>15</v>
      </c>
      <c r="H12">
        <v>0.3</v>
      </c>
      <c r="I12">
        <v>5</v>
      </c>
      <c r="J12" t="s">
        <v>18</v>
      </c>
      <c r="K12" t="s">
        <v>142</v>
      </c>
      <c r="L12" t="s">
        <v>12</v>
      </c>
      <c r="M12" t="s">
        <v>151</v>
      </c>
    </row>
    <row r="13" spans="1:13" x14ac:dyDescent="0.25">
      <c r="A13">
        <v>13</v>
      </c>
      <c r="B13" t="s">
        <v>103</v>
      </c>
      <c r="C13" t="s">
        <v>11</v>
      </c>
      <c r="D13">
        <v>10</v>
      </c>
      <c r="E13">
        <v>4.2000000000000003E-2</v>
      </c>
      <c r="F13">
        <v>0.2</v>
      </c>
      <c r="G13">
        <v>8</v>
      </c>
      <c r="H13">
        <v>1</v>
      </c>
      <c r="I13">
        <v>8</v>
      </c>
      <c r="J13" t="s">
        <v>6</v>
      </c>
      <c r="K13" t="s">
        <v>141</v>
      </c>
      <c r="L13" t="s">
        <v>12</v>
      </c>
      <c r="M13" t="s">
        <v>79</v>
      </c>
    </row>
    <row r="14" spans="1:13" x14ac:dyDescent="0.25">
      <c r="A14">
        <v>12</v>
      </c>
      <c r="B14" t="s">
        <v>105</v>
      </c>
      <c r="C14" t="s">
        <v>8</v>
      </c>
      <c r="D14">
        <v>30</v>
      </c>
      <c r="E14">
        <v>5.0299999999999997E-2</v>
      </c>
      <c r="F14">
        <v>1</v>
      </c>
      <c r="G14">
        <v>5</v>
      </c>
      <c r="H14">
        <v>2</v>
      </c>
      <c r="I14">
        <v>10</v>
      </c>
      <c r="J14" t="s">
        <v>9</v>
      </c>
      <c r="K14" t="s">
        <v>2</v>
      </c>
      <c r="L14" t="s">
        <v>3</v>
      </c>
      <c r="M14" t="s">
        <v>78</v>
      </c>
    </row>
    <row r="15" spans="1:13" x14ac:dyDescent="0.25">
      <c r="A15">
        <v>12</v>
      </c>
      <c r="B15" t="s">
        <v>100</v>
      </c>
      <c r="C15" t="s">
        <v>17</v>
      </c>
      <c r="D15" s="1" t="s">
        <v>112</v>
      </c>
      <c r="E15">
        <v>4.2599999999999999E-2</v>
      </c>
      <c r="F15">
        <v>0.2</v>
      </c>
      <c r="G15">
        <v>8</v>
      </c>
      <c r="H15">
        <v>1</v>
      </c>
      <c r="I15">
        <v>8</v>
      </c>
      <c r="J15" t="s">
        <v>18</v>
      </c>
      <c r="K15" t="s">
        <v>2</v>
      </c>
      <c r="L15" t="s">
        <v>12</v>
      </c>
      <c r="M15" t="s">
        <v>81</v>
      </c>
    </row>
    <row r="16" spans="1:13" x14ac:dyDescent="0.25">
      <c r="A16">
        <v>12</v>
      </c>
      <c r="B16" t="s">
        <v>99</v>
      </c>
      <c r="C16" t="s">
        <v>17</v>
      </c>
      <c r="D16">
        <v>10</v>
      </c>
      <c r="E16">
        <v>4.2599999999999999E-2</v>
      </c>
      <c r="F16">
        <v>0.2</v>
      </c>
      <c r="G16">
        <v>8</v>
      </c>
      <c r="H16">
        <v>1</v>
      </c>
      <c r="I16">
        <v>8</v>
      </c>
      <c r="J16" t="s">
        <v>18</v>
      </c>
      <c r="K16" t="s">
        <v>2</v>
      </c>
      <c r="L16" t="s">
        <v>15</v>
      </c>
      <c r="M16" t="s">
        <v>83</v>
      </c>
    </row>
    <row r="17" spans="1:13" x14ac:dyDescent="0.25">
      <c r="A17">
        <v>11</v>
      </c>
      <c r="B17" t="s">
        <v>106</v>
      </c>
      <c r="C17" t="s">
        <v>0</v>
      </c>
      <c r="D17" t="s">
        <v>114</v>
      </c>
      <c r="E17">
        <v>5.0299999999999997E-2</v>
      </c>
      <c r="F17">
        <v>6.7000000000000004E-2</v>
      </c>
      <c r="G17">
        <v>5</v>
      </c>
      <c r="H17">
        <v>3</v>
      </c>
      <c r="I17">
        <v>15</v>
      </c>
      <c r="J17" t="s">
        <v>1</v>
      </c>
      <c r="K17" t="s">
        <v>2</v>
      </c>
      <c r="L17" t="s">
        <v>3</v>
      </c>
      <c r="M17" t="s">
        <v>75</v>
      </c>
    </row>
    <row r="18" spans="1:13" x14ac:dyDescent="0.25">
      <c r="A18">
        <v>11</v>
      </c>
      <c r="B18" t="s">
        <v>141</v>
      </c>
      <c r="C18" t="s">
        <v>115</v>
      </c>
      <c r="D18" t="s">
        <v>23</v>
      </c>
      <c r="E18">
        <v>7.5399999999999995E-2</v>
      </c>
      <c r="F18">
        <v>0.1</v>
      </c>
      <c r="G18">
        <v>8</v>
      </c>
      <c r="H18">
        <v>1</v>
      </c>
      <c r="I18">
        <v>8</v>
      </c>
      <c r="J18" t="s">
        <v>6</v>
      </c>
      <c r="K18" t="s">
        <v>2</v>
      </c>
      <c r="L18" t="s">
        <v>15</v>
      </c>
      <c r="M18" t="s">
        <v>124</v>
      </c>
    </row>
    <row r="19" spans="1:13" x14ac:dyDescent="0.25">
      <c r="A19">
        <v>11</v>
      </c>
      <c r="B19" t="s">
        <v>141</v>
      </c>
      <c r="C19" t="s">
        <v>63</v>
      </c>
      <c r="D19">
        <v>20</v>
      </c>
      <c r="E19">
        <v>5.0299999999999997E-2</v>
      </c>
      <c r="F19">
        <v>0.2</v>
      </c>
      <c r="G19">
        <v>1</v>
      </c>
      <c r="H19">
        <v>1</v>
      </c>
      <c r="I19">
        <f>G19*H19</f>
        <v>1</v>
      </c>
      <c r="J19" t="s">
        <v>141</v>
      </c>
      <c r="K19" t="s">
        <v>143</v>
      </c>
      <c r="L19" t="s">
        <v>3</v>
      </c>
      <c r="M19" t="s">
        <v>62</v>
      </c>
    </row>
    <row r="20" spans="1:13" x14ac:dyDescent="0.25">
      <c r="A20">
        <v>10</v>
      </c>
      <c r="B20" t="s">
        <v>96</v>
      </c>
      <c r="C20" t="s">
        <v>28</v>
      </c>
      <c r="D20" s="1" t="s">
        <v>119</v>
      </c>
      <c r="E20">
        <v>0.12379999999999999</v>
      </c>
      <c r="F20">
        <v>1</v>
      </c>
      <c r="G20">
        <v>12</v>
      </c>
      <c r="H20">
        <v>0.3</v>
      </c>
      <c r="I20">
        <v>3.6</v>
      </c>
      <c r="J20" t="s">
        <v>20</v>
      </c>
      <c r="K20" t="s">
        <v>142</v>
      </c>
      <c r="L20" t="s">
        <v>12</v>
      </c>
      <c r="M20" t="s">
        <v>30</v>
      </c>
    </row>
    <row r="21" spans="1:13" x14ac:dyDescent="0.25">
      <c r="A21">
        <v>8</v>
      </c>
      <c r="B21" t="s">
        <v>93</v>
      </c>
      <c r="C21" t="s">
        <v>117</v>
      </c>
      <c r="D21" t="s">
        <v>32</v>
      </c>
      <c r="E21">
        <v>0.12379999999999999</v>
      </c>
      <c r="F21">
        <v>1</v>
      </c>
      <c r="G21">
        <v>12</v>
      </c>
      <c r="H21">
        <v>0.3</v>
      </c>
      <c r="I21">
        <v>3.6</v>
      </c>
      <c r="J21" t="s">
        <v>18</v>
      </c>
      <c r="K21" t="s">
        <v>142</v>
      </c>
      <c r="L21" t="s">
        <v>12</v>
      </c>
      <c r="M21" t="s">
        <v>65</v>
      </c>
    </row>
    <row r="22" spans="1:13" x14ac:dyDescent="0.25">
      <c r="A22">
        <v>8</v>
      </c>
      <c r="B22" t="s">
        <v>132</v>
      </c>
      <c r="C22" t="s">
        <v>133</v>
      </c>
      <c r="D22" t="s">
        <v>134</v>
      </c>
      <c r="E22">
        <v>5.0299999999999997E-2</v>
      </c>
      <c r="F22" t="s">
        <v>135</v>
      </c>
      <c r="G22">
        <v>15</v>
      </c>
      <c r="H22">
        <v>0.3</v>
      </c>
      <c r="I22">
        <f>G22*H22</f>
        <v>4.5</v>
      </c>
      <c r="J22" t="s">
        <v>18</v>
      </c>
      <c r="K22" t="s">
        <v>141</v>
      </c>
      <c r="L22" t="s">
        <v>15</v>
      </c>
      <c r="M22" t="s">
        <v>128</v>
      </c>
    </row>
    <row r="23" spans="1:13" x14ac:dyDescent="0.25">
      <c r="A23">
        <v>7</v>
      </c>
      <c r="B23" t="s">
        <v>97</v>
      </c>
      <c r="C23" t="s">
        <v>25</v>
      </c>
      <c r="D23" t="s">
        <v>26</v>
      </c>
      <c r="E23">
        <v>1.77E-2</v>
      </c>
      <c r="F23" t="s">
        <v>144</v>
      </c>
      <c r="G23">
        <v>4</v>
      </c>
      <c r="H23">
        <v>0.2</v>
      </c>
      <c r="I23">
        <v>4.8</v>
      </c>
      <c r="J23" t="s">
        <v>9</v>
      </c>
      <c r="K23" t="s">
        <v>2</v>
      </c>
      <c r="L23" t="s">
        <v>12</v>
      </c>
      <c r="M23" t="s">
        <v>123</v>
      </c>
    </row>
    <row r="24" spans="1:13" x14ac:dyDescent="0.25">
      <c r="A24">
        <v>7</v>
      </c>
      <c r="B24" t="s">
        <v>84</v>
      </c>
      <c r="C24" t="s">
        <v>116</v>
      </c>
      <c r="D24" t="s">
        <v>32</v>
      </c>
      <c r="E24">
        <v>0.12379999999999999</v>
      </c>
      <c r="F24">
        <v>1</v>
      </c>
      <c r="G24">
        <v>12</v>
      </c>
      <c r="H24">
        <v>0.3</v>
      </c>
      <c r="I24">
        <v>3.6</v>
      </c>
      <c r="J24" t="s">
        <v>18</v>
      </c>
      <c r="K24" t="s">
        <v>142</v>
      </c>
      <c r="L24" t="s">
        <v>12</v>
      </c>
      <c r="M24" t="s">
        <v>85</v>
      </c>
    </row>
    <row r="25" spans="1:13" x14ac:dyDescent="0.25">
      <c r="A25">
        <v>7</v>
      </c>
      <c r="B25" t="s">
        <v>89</v>
      </c>
      <c r="C25" t="s">
        <v>40</v>
      </c>
      <c r="D25">
        <v>25</v>
      </c>
      <c r="E25">
        <v>5.0299999999999997E-2</v>
      </c>
      <c r="F25">
        <v>0.2</v>
      </c>
      <c r="G25">
        <v>3</v>
      </c>
      <c r="H25">
        <v>1</v>
      </c>
      <c r="I25">
        <v>3</v>
      </c>
      <c r="J25" t="s">
        <v>41</v>
      </c>
      <c r="K25" t="s">
        <v>141</v>
      </c>
      <c r="L25" t="s">
        <v>3</v>
      </c>
      <c r="M25" t="s">
        <v>120</v>
      </c>
    </row>
    <row r="26" spans="1:13" x14ac:dyDescent="0.25">
      <c r="A26">
        <v>7</v>
      </c>
      <c r="B26" t="s">
        <v>118</v>
      </c>
      <c r="C26" t="s">
        <v>117</v>
      </c>
      <c r="D26">
        <v>50</v>
      </c>
      <c r="E26" t="s">
        <v>141</v>
      </c>
      <c r="F26">
        <v>1</v>
      </c>
      <c r="G26">
        <v>10</v>
      </c>
      <c r="H26">
        <v>0.3</v>
      </c>
      <c r="I26">
        <v>3</v>
      </c>
      <c r="J26" t="s">
        <v>41</v>
      </c>
      <c r="K26" t="s">
        <v>141</v>
      </c>
      <c r="L26" t="s">
        <v>12</v>
      </c>
      <c r="M26" t="s">
        <v>74</v>
      </c>
    </row>
    <row r="27" spans="1:13" x14ac:dyDescent="0.25">
      <c r="A27">
        <v>7</v>
      </c>
      <c r="B27" t="s">
        <v>94</v>
      </c>
      <c r="C27" t="s">
        <v>67</v>
      </c>
      <c r="D27">
        <v>20</v>
      </c>
      <c r="E27" t="s">
        <v>141</v>
      </c>
      <c r="F27">
        <v>0.5</v>
      </c>
      <c r="G27">
        <v>10</v>
      </c>
      <c r="H27">
        <v>0.2</v>
      </c>
      <c r="I27">
        <f>G27*H27</f>
        <v>2</v>
      </c>
      <c r="J27" t="s">
        <v>141</v>
      </c>
      <c r="K27" t="s">
        <v>141</v>
      </c>
      <c r="L27" t="s">
        <v>12</v>
      </c>
      <c r="M27" t="s">
        <v>68</v>
      </c>
    </row>
    <row r="28" spans="1:13" x14ac:dyDescent="0.25">
      <c r="A28">
        <v>5</v>
      </c>
      <c r="B28" t="s">
        <v>95</v>
      </c>
      <c r="C28" t="s">
        <v>69</v>
      </c>
      <c r="D28">
        <v>60</v>
      </c>
      <c r="E28">
        <v>5.0299999999999997E-2</v>
      </c>
      <c r="F28">
        <v>1</v>
      </c>
      <c r="G28">
        <v>8</v>
      </c>
      <c r="H28">
        <v>0.3</v>
      </c>
      <c r="I28">
        <f>G28*H28</f>
        <v>2.4</v>
      </c>
      <c r="J28" t="s">
        <v>18</v>
      </c>
      <c r="K28" t="s">
        <v>141</v>
      </c>
      <c r="L28" t="s">
        <v>3</v>
      </c>
      <c r="M28" t="s">
        <v>131</v>
      </c>
    </row>
    <row r="29" spans="1:13" x14ac:dyDescent="0.25">
      <c r="A29">
        <v>2</v>
      </c>
      <c r="B29" t="s">
        <v>141</v>
      </c>
      <c r="C29" t="s">
        <v>34</v>
      </c>
      <c r="D29">
        <v>100</v>
      </c>
      <c r="E29">
        <v>0.12570000000000001</v>
      </c>
      <c r="F29">
        <v>0.33</v>
      </c>
      <c r="G29">
        <v>2</v>
      </c>
      <c r="H29">
        <v>0.1</v>
      </c>
      <c r="I29">
        <v>0.2</v>
      </c>
      <c r="J29" t="s">
        <v>9</v>
      </c>
      <c r="K29" t="s">
        <v>2</v>
      </c>
      <c r="L29" t="s">
        <v>12</v>
      </c>
      <c r="M29" t="s">
        <v>86</v>
      </c>
    </row>
    <row r="30" spans="1:13" x14ac:dyDescent="0.25">
      <c r="A30">
        <v>1</v>
      </c>
      <c r="B30">
        <v>44</v>
      </c>
      <c r="C30" t="s">
        <v>107</v>
      </c>
      <c r="D30">
        <v>55</v>
      </c>
      <c r="E30">
        <v>5.0299999999999997E-2</v>
      </c>
      <c r="F30">
        <v>1</v>
      </c>
      <c r="G30">
        <v>8</v>
      </c>
      <c r="H30">
        <v>0.3</v>
      </c>
      <c r="I30">
        <f>G30*H30</f>
        <v>2.4</v>
      </c>
      <c r="J30" t="s">
        <v>18</v>
      </c>
      <c r="K30" t="s">
        <v>141</v>
      </c>
      <c r="L30" t="s">
        <v>3</v>
      </c>
      <c r="M30" t="s">
        <v>147</v>
      </c>
    </row>
    <row r="37" spans="3:3" x14ac:dyDescent="0.25">
      <c r="C37">
        <f>9947183/1000000</f>
        <v>9.9471830000000008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63F8-235C-4E50-8776-54CFBD6CDC39}">
  <dimension ref="A1:F30"/>
  <sheetViews>
    <sheetView workbookViewId="0">
      <selection activeCell="C9" sqref="C9"/>
    </sheetView>
  </sheetViews>
  <sheetFormatPr defaultRowHeight="15" x14ac:dyDescent="0.25"/>
  <cols>
    <col min="1" max="1" width="47.5703125" customWidth="1"/>
    <col min="2" max="2" width="28.42578125" customWidth="1"/>
    <col min="3" max="3" width="29.140625" customWidth="1"/>
    <col min="4" max="4" width="33.42578125" customWidth="1"/>
    <col min="5" max="5" width="28.28515625" customWidth="1"/>
    <col min="6" max="6" width="35.7109375" customWidth="1"/>
    <col min="7" max="7" width="22.28515625" customWidth="1"/>
  </cols>
  <sheetData>
    <row r="1" spans="1:6" x14ac:dyDescent="0.25">
      <c r="A1" t="s">
        <v>145</v>
      </c>
      <c r="B1" t="s">
        <v>57</v>
      </c>
      <c r="C1" t="s">
        <v>58</v>
      </c>
      <c r="D1" t="s">
        <v>59</v>
      </c>
      <c r="E1" t="s">
        <v>139</v>
      </c>
      <c r="F1" t="s">
        <v>60</v>
      </c>
    </row>
    <row r="2" spans="1:6" x14ac:dyDescent="0.25">
      <c r="A2" t="s">
        <v>17</v>
      </c>
      <c r="B2" t="s">
        <v>15</v>
      </c>
      <c r="C2" t="s">
        <v>21</v>
      </c>
      <c r="D2" t="s">
        <v>22</v>
      </c>
      <c r="E2" t="s">
        <v>141</v>
      </c>
      <c r="F2" t="s">
        <v>82</v>
      </c>
    </row>
    <row r="3" spans="1:6" x14ac:dyDescent="0.25">
      <c r="A3" t="s">
        <v>14</v>
      </c>
      <c r="B3" t="s">
        <v>15</v>
      </c>
      <c r="C3">
        <v>200</v>
      </c>
      <c r="D3" t="s">
        <v>16</v>
      </c>
      <c r="E3" t="s">
        <v>141</v>
      </c>
      <c r="F3" t="s">
        <v>80</v>
      </c>
    </row>
    <row r="4" spans="1:6" x14ac:dyDescent="0.25">
      <c r="A4" t="s">
        <v>38</v>
      </c>
      <c r="B4" t="s">
        <v>3</v>
      </c>
      <c r="C4">
        <v>1000</v>
      </c>
      <c r="D4" t="s">
        <v>39</v>
      </c>
      <c r="E4" t="s">
        <v>141</v>
      </c>
      <c r="F4" t="s">
        <v>121</v>
      </c>
    </row>
    <row r="5" spans="1:6" x14ac:dyDescent="0.25">
      <c r="A5" t="s">
        <v>46</v>
      </c>
      <c r="B5" t="s">
        <v>3</v>
      </c>
      <c r="C5">
        <v>1000</v>
      </c>
      <c r="D5" t="s">
        <v>43</v>
      </c>
      <c r="E5" t="s">
        <v>141</v>
      </c>
      <c r="F5" t="s">
        <v>72</v>
      </c>
    </row>
    <row r="6" spans="1:6" x14ac:dyDescent="0.25">
      <c r="A6" t="s">
        <v>63</v>
      </c>
      <c r="B6" t="s">
        <v>3</v>
      </c>
      <c r="C6" t="s">
        <v>141</v>
      </c>
      <c r="D6" t="s">
        <v>141</v>
      </c>
      <c r="E6" t="s">
        <v>141</v>
      </c>
      <c r="F6" t="s">
        <v>61</v>
      </c>
    </row>
    <row r="7" spans="1:6" x14ac:dyDescent="0.25">
      <c r="A7" t="s">
        <v>70</v>
      </c>
      <c r="B7" t="s">
        <v>3</v>
      </c>
      <c r="C7" t="s">
        <v>141</v>
      </c>
      <c r="D7" t="s">
        <v>141</v>
      </c>
      <c r="E7" t="s">
        <v>136</v>
      </c>
      <c r="F7" t="s">
        <v>129</v>
      </c>
    </row>
    <row r="8" spans="1:6" x14ac:dyDescent="0.25">
      <c r="A8" t="s">
        <v>7</v>
      </c>
      <c r="B8" t="s">
        <v>3</v>
      </c>
      <c r="C8" t="s">
        <v>141</v>
      </c>
      <c r="D8" t="s">
        <v>141</v>
      </c>
      <c r="E8" t="s">
        <v>141</v>
      </c>
      <c r="F8" t="s">
        <v>77</v>
      </c>
    </row>
    <row r="9" spans="1:6" x14ac:dyDescent="0.25">
      <c r="A9" t="s">
        <v>5</v>
      </c>
      <c r="B9" t="s">
        <v>3</v>
      </c>
      <c r="C9" t="s">
        <v>141</v>
      </c>
      <c r="D9" t="s">
        <v>141</v>
      </c>
      <c r="E9" t="s">
        <v>141</v>
      </c>
      <c r="F9" t="s">
        <v>76</v>
      </c>
    </row>
    <row r="10" spans="1:6" x14ac:dyDescent="0.25">
      <c r="A10" t="s">
        <v>36</v>
      </c>
      <c r="B10" t="s">
        <v>12</v>
      </c>
      <c r="C10">
        <v>2000</v>
      </c>
      <c r="D10" t="s">
        <v>37</v>
      </c>
      <c r="E10" t="s">
        <v>141</v>
      </c>
      <c r="F10" t="s">
        <v>149</v>
      </c>
    </row>
    <row r="11" spans="1:6" x14ac:dyDescent="0.25">
      <c r="A11" t="s">
        <v>44</v>
      </c>
      <c r="B11" t="s">
        <v>3</v>
      </c>
      <c r="C11">
        <v>4096</v>
      </c>
      <c r="D11" t="s">
        <v>45</v>
      </c>
      <c r="E11" t="s">
        <v>141</v>
      </c>
      <c r="F11" t="s">
        <v>73</v>
      </c>
    </row>
    <row r="12" spans="1:6" x14ac:dyDescent="0.25">
      <c r="A12" t="s">
        <v>34</v>
      </c>
      <c r="B12" t="s">
        <v>12</v>
      </c>
      <c r="C12" t="s">
        <v>110</v>
      </c>
      <c r="D12" t="s">
        <v>48</v>
      </c>
      <c r="E12" t="s">
        <v>126</v>
      </c>
      <c r="F12" t="s">
        <v>148</v>
      </c>
    </row>
    <row r="13" spans="1:6" x14ac:dyDescent="0.25">
      <c r="A13" t="s">
        <v>11</v>
      </c>
      <c r="B13" t="s">
        <v>12</v>
      </c>
      <c r="C13">
        <v>2048</v>
      </c>
      <c r="D13" t="s">
        <v>13</v>
      </c>
      <c r="E13" t="s">
        <v>141</v>
      </c>
      <c r="F13" t="s">
        <v>79</v>
      </c>
    </row>
    <row r="14" spans="1:6" x14ac:dyDescent="0.25">
      <c r="A14" t="s">
        <v>8</v>
      </c>
      <c r="B14" t="s">
        <v>3</v>
      </c>
      <c r="C14">
        <v>1000</v>
      </c>
      <c r="D14" t="s">
        <v>10</v>
      </c>
      <c r="E14" t="s">
        <v>141</v>
      </c>
      <c r="F14" t="s">
        <v>78</v>
      </c>
    </row>
    <row r="15" spans="1:6" x14ac:dyDescent="0.25">
      <c r="A15" t="s">
        <v>17</v>
      </c>
      <c r="B15" t="s">
        <v>12</v>
      </c>
      <c r="C15">
        <v>500</v>
      </c>
      <c r="D15" t="s">
        <v>16</v>
      </c>
      <c r="E15" t="s">
        <v>141</v>
      </c>
      <c r="F15" t="s">
        <v>81</v>
      </c>
    </row>
    <row r="16" spans="1:6" x14ac:dyDescent="0.25">
      <c r="A16" t="s">
        <v>17</v>
      </c>
      <c r="B16" t="s">
        <v>15</v>
      </c>
      <c r="C16" t="s">
        <v>21</v>
      </c>
      <c r="D16" t="s">
        <v>22</v>
      </c>
      <c r="E16" t="s">
        <v>141</v>
      </c>
      <c r="F16" t="s">
        <v>83</v>
      </c>
    </row>
    <row r="17" spans="1:6" x14ac:dyDescent="0.25">
      <c r="A17" t="s">
        <v>0</v>
      </c>
      <c r="B17" t="s">
        <v>3</v>
      </c>
      <c r="C17">
        <v>4096</v>
      </c>
      <c r="D17" t="s">
        <v>4</v>
      </c>
      <c r="E17" t="s">
        <v>141</v>
      </c>
      <c r="F17" t="s">
        <v>75</v>
      </c>
    </row>
    <row r="18" spans="1:6" x14ac:dyDescent="0.25">
      <c r="A18" t="s">
        <v>115</v>
      </c>
      <c r="B18" t="s">
        <v>15</v>
      </c>
      <c r="C18" t="s">
        <v>21</v>
      </c>
      <c r="D18" t="s">
        <v>24</v>
      </c>
      <c r="E18" t="s">
        <v>141</v>
      </c>
      <c r="F18" t="s">
        <v>124</v>
      </c>
    </row>
    <row r="19" spans="1:6" x14ac:dyDescent="0.25">
      <c r="A19" t="s">
        <v>63</v>
      </c>
      <c r="B19" t="s">
        <v>3</v>
      </c>
      <c r="C19">
        <v>1024</v>
      </c>
      <c r="D19" t="s">
        <v>141</v>
      </c>
      <c r="E19" t="s">
        <v>141</v>
      </c>
      <c r="F19" t="s">
        <v>62</v>
      </c>
    </row>
    <row r="20" spans="1:6" x14ac:dyDescent="0.25">
      <c r="A20" t="s">
        <v>28</v>
      </c>
      <c r="B20" t="s">
        <v>12</v>
      </c>
      <c r="C20">
        <v>2000</v>
      </c>
      <c r="D20" t="s">
        <v>29</v>
      </c>
      <c r="E20" t="s">
        <v>126</v>
      </c>
      <c r="F20" t="s">
        <v>30</v>
      </c>
    </row>
    <row r="21" spans="1:6" x14ac:dyDescent="0.25">
      <c r="A21" t="s">
        <v>117</v>
      </c>
      <c r="B21" t="s">
        <v>12</v>
      </c>
      <c r="C21" t="s">
        <v>111</v>
      </c>
      <c r="D21" t="s">
        <v>64</v>
      </c>
      <c r="E21" t="s">
        <v>126</v>
      </c>
      <c r="F21" t="s">
        <v>65</v>
      </c>
    </row>
    <row r="22" spans="1:6" x14ac:dyDescent="0.25">
      <c r="A22" t="s">
        <v>133</v>
      </c>
      <c r="B22" t="s">
        <v>15</v>
      </c>
      <c r="C22">
        <v>1000</v>
      </c>
      <c r="D22" t="s">
        <v>141</v>
      </c>
      <c r="E22" t="s">
        <v>141</v>
      </c>
      <c r="F22" t="s">
        <v>128</v>
      </c>
    </row>
    <row r="23" spans="1:6" x14ac:dyDescent="0.25">
      <c r="A23" t="s">
        <v>25</v>
      </c>
      <c r="B23" t="s">
        <v>12</v>
      </c>
      <c r="C23" t="s">
        <v>110</v>
      </c>
      <c r="D23" t="s">
        <v>27</v>
      </c>
      <c r="E23" t="s">
        <v>141</v>
      </c>
      <c r="F23" t="s">
        <v>123</v>
      </c>
    </row>
    <row r="24" spans="1:6" x14ac:dyDescent="0.25">
      <c r="A24" t="s">
        <v>116</v>
      </c>
      <c r="B24" t="s">
        <v>12</v>
      </c>
      <c r="C24">
        <v>2500</v>
      </c>
      <c r="D24" t="s">
        <v>33</v>
      </c>
      <c r="E24" t="s">
        <v>126</v>
      </c>
      <c r="F24" t="s">
        <v>85</v>
      </c>
    </row>
    <row r="25" spans="1:6" x14ac:dyDescent="0.25">
      <c r="A25" t="s">
        <v>40</v>
      </c>
      <c r="B25" t="s">
        <v>3</v>
      </c>
      <c r="C25">
        <v>512</v>
      </c>
      <c r="D25" t="s">
        <v>42</v>
      </c>
      <c r="E25" t="s">
        <v>141</v>
      </c>
      <c r="F25" t="s">
        <v>120</v>
      </c>
    </row>
    <row r="26" spans="1:6" x14ac:dyDescent="0.25">
      <c r="A26" t="s">
        <v>117</v>
      </c>
      <c r="B26" t="s">
        <v>12</v>
      </c>
      <c r="C26">
        <v>1000</v>
      </c>
      <c r="D26" t="s">
        <v>43</v>
      </c>
      <c r="E26" t="s">
        <v>125</v>
      </c>
      <c r="F26" t="s">
        <v>74</v>
      </c>
    </row>
    <row r="27" spans="1:6" x14ac:dyDescent="0.25">
      <c r="A27" t="s">
        <v>67</v>
      </c>
      <c r="B27" t="s">
        <v>12</v>
      </c>
      <c r="C27" t="s">
        <v>141</v>
      </c>
      <c r="D27" t="s">
        <v>66</v>
      </c>
      <c r="E27" t="s">
        <v>141</v>
      </c>
      <c r="F27" t="s">
        <v>150</v>
      </c>
    </row>
    <row r="28" spans="1:6" x14ac:dyDescent="0.25">
      <c r="A28" t="s">
        <v>69</v>
      </c>
      <c r="B28" t="s">
        <v>3</v>
      </c>
      <c r="C28">
        <v>1000</v>
      </c>
      <c r="D28" t="s">
        <v>43</v>
      </c>
      <c r="E28" t="s">
        <v>138</v>
      </c>
      <c r="F28" t="s">
        <v>131</v>
      </c>
    </row>
    <row r="29" spans="1:6" x14ac:dyDescent="0.25">
      <c r="A29" t="s">
        <v>34</v>
      </c>
      <c r="B29" t="s">
        <v>12</v>
      </c>
      <c r="C29">
        <v>5000</v>
      </c>
      <c r="D29" t="s">
        <v>35</v>
      </c>
      <c r="E29" t="s">
        <v>141</v>
      </c>
      <c r="F29" t="s">
        <v>86</v>
      </c>
    </row>
    <row r="30" spans="1:6" x14ac:dyDescent="0.25">
      <c r="A30" t="s">
        <v>107</v>
      </c>
      <c r="B30" t="s">
        <v>3</v>
      </c>
      <c r="C30" t="s">
        <v>141</v>
      </c>
      <c r="D30" t="s">
        <v>141</v>
      </c>
      <c r="E30" t="s">
        <v>137</v>
      </c>
      <c r="F30" t="s">
        <v>130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9D7C-4F6C-4501-878B-258A2AC2DC78}">
  <dimension ref="A1:P38"/>
  <sheetViews>
    <sheetView tabSelected="1" workbookViewId="0">
      <selection activeCell="B13" sqref="B13"/>
    </sheetView>
  </sheetViews>
  <sheetFormatPr defaultRowHeight="15" x14ac:dyDescent="0.25"/>
  <cols>
    <col min="1" max="16" width="20.7109375" style="4" customWidth="1"/>
    <col min="17" max="16384" width="9.140625" style="4"/>
  </cols>
  <sheetData>
    <row r="1" spans="1:16" x14ac:dyDescent="0.25">
      <c r="A1" s="4" t="s">
        <v>49</v>
      </c>
      <c r="B1" s="4" t="s">
        <v>102</v>
      </c>
      <c r="C1" s="4" t="s">
        <v>50</v>
      </c>
      <c r="D1" s="4" t="s">
        <v>140</v>
      </c>
      <c r="E1" s="4" t="s">
        <v>108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139</v>
      </c>
      <c r="P1" s="4" t="s">
        <v>60</v>
      </c>
    </row>
    <row r="2" spans="1:16" x14ac:dyDescent="0.25">
      <c r="A2" s="4">
        <v>125</v>
      </c>
      <c r="B2" s="4" t="s">
        <v>141</v>
      </c>
      <c r="C2" s="4" t="s">
        <v>17</v>
      </c>
      <c r="D2" s="4" t="s">
        <v>19</v>
      </c>
      <c r="E2" s="4">
        <v>4.2599999999999999E-2</v>
      </c>
      <c r="F2" s="4">
        <v>0.1</v>
      </c>
      <c r="G2" s="4">
        <v>8</v>
      </c>
      <c r="H2" s="4">
        <v>1</v>
      </c>
      <c r="I2" s="4">
        <v>8</v>
      </c>
      <c r="J2" s="4" t="s">
        <v>20</v>
      </c>
      <c r="K2" s="4" t="s">
        <v>2</v>
      </c>
      <c r="L2" s="4" t="s">
        <v>15</v>
      </c>
      <c r="M2" s="4" t="s">
        <v>21</v>
      </c>
      <c r="N2" s="4" t="s">
        <v>22</v>
      </c>
      <c r="O2" s="4" t="s">
        <v>141</v>
      </c>
      <c r="P2" s="4" t="s">
        <v>82</v>
      </c>
    </row>
    <row r="3" spans="1:16" x14ac:dyDescent="0.25">
      <c r="A3" s="4">
        <v>45</v>
      </c>
      <c r="B3" s="4" t="s">
        <v>101</v>
      </c>
      <c r="C3" s="4" t="s">
        <v>14</v>
      </c>
      <c r="D3" s="5" t="s">
        <v>113</v>
      </c>
      <c r="E3" s="4">
        <v>4.2599999999999999E-2</v>
      </c>
      <c r="F3" s="4">
        <v>0.1</v>
      </c>
      <c r="G3" s="4">
        <v>8</v>
      </c>
      <c r="H3" s="4">
        <v>1</v>
      </c>
      <c r="I3" s="4">
        <v>8</v>
      </c>
      <c r="J3" s="4" t="s">
        <v>6</v>
      </c>
      <c r="K3" s="4" t="s">
        <v>2</v>
      </c>
      <c r="L3" s="4" t="s">
        <v>15</v>
      </c>
      <c r="M3" s="4">
        <v>200</v>
      </c>
      <c r="N3" s="4" t="s">
        <v>16</v>
      </c>
      <c r="O3" s="4" t="s">
        <v>141</v>
      </c>
      <c r="P3" s="4" t="s">
        <v>80</v>
      </c>
    </row>
    <row r="4" spans="1:16" x14ac:dyDescent="0.25">
      <c r="A4" s="4">
        <v>37</v>
      </c>
      <c r="B4" s="4" t="s">
        <v>88</v>
      </c>
      <c r="C4" s="4" t="s">
        <v>38</v>
      </c>
      <c r="D4" s="4">
        <v>30</v>
      </c>
      <c r="E4" s="4">
        <v>5.0299999999999997E-2</v>
      </c>
      <c r="F4" s="4">
        <v>1</v>
      </c>
      <c r="G4" s="4">
        <v>8</v>
      </c>
      <c r="H4" s="4">
        <v>0.3</v>
      </c>
      <c r="I4" s="4">
        <v>2.4</v>
      </c>
      <c r="J4" s="4" t="s">
        <v>18</v>
      </c>
      <c r="K4" s="4" t="s">
        <v>142</v>
      </c>
      <c r="L4" s="4" t="s">
        <v>3</v>
      </c>
      <c r="M4" s="4">
        <v>1000</v>
      </c>
      <c r="N4" s="4" t="s">
        <v>39</v>
      </c>
      <c r="O4" s="4" t="s">
        <v>141</v>
      </c>
      <c r="P4" s="4" t="s">
        <v>121</v>
      </c>
    </row>
    <row r="5" spans="1:16" x14ac:dyDescent="0.25">
      <c r="A5" s="4">
        <v>28</v>
      </c>
      <c r="B5" s="4" t="s">
        <v>91</v>
      </c>
      <c r="C5" s="4" t="s">
        <v>46</v>
      </c>
      <c r="D5" s="4" t="s">
        <v>47</v>
      </c>
      <c r="E5" s="4">
        <v>5.0299999999999997E-2</v>
      </c>
      <c r="F5" s="4">
        <v>1</v>
      </c>
      <c r="G5" s="4">
        <v>8</v>
      </c>
      <c r="H5" s="4">
        <v>0.3</v>
      </c>
      <c r="I5" s="4">
        <v>2.4</v>
      </c>
      <c r="J5" s="4" t="s">
        <v>18</v>
      </c>
      <c r="K5" s="4" t="s">
        <v>141</v>
      </c>
      <c r="L5" s="4" t="s">
        <v>3</v>
      </c>
      <c r="M5" s="4">
        <v>1000</v>
      </c>
      <c r="N5" s="4" t="s">
        <v>43</v>
      </c>
      <c r="O5" s="4" t="s">
        <v>141</v>
      </c>
      <c r="P5" s="4" t="s">
        <v>72</v>
      </c>
    </row>
    <row r="6" spans="1:16" x14ac:dyDescent="0.25">
      <c r="A6" s="4">
        <v>25</v>
      </c>
      <c r="B6" s="4" t="s">
        <v>98</v>
      </c>
      <c r="C6" s="4" t="s">
        <v>63</v>
      </c>
      <c r="D6" s="4">
        <v>40</v>
      </c>
      <c r="E6" s="4">
        <v>5.0299999999999997E-2</v>
      </c>
      <c r="F6" s="4">
        <v>1</v>
      </c>
      <c r="G6" s="4">
        <v>3</v>
      </c>
      <c r="H6" s="4">
        <v>3</v>
      </c>
      <c r="I6" s="4">
        <v>9</v>
      </c>
      <c r="J6" s="4" t="s">
        <v>141</v>
      </c>
      <c r="K6" s="4" t="s">
        <v>2</v>
      </c>
      <c r="L6" s="4" t="s">
        <v>3</v>
      </c>
      <c r="M6" s="4" t="s">
        <v>141</v>
      </c>
      <c r="N6" s="4" t="s">
        <v>141</v>
      </c>
      <c r="O6" s="4" t="s">
        <v>141</v>
      </c>
      <c r="P6" s="4" t="s">
        <v>154</v>
      </c>
    </row>
    <row r="7" spans="1:16" x14ac:dyDescent="0.25">
      <c r="A7" s="4">
        <v>25</v>
      </c>
      <c r="B7" s="4" t="s">
        <v>104</v>
      </c>
      <c r="C7" s="4" t="s">
        <v>70</v>
      </c>
      <c r="D7" s="4">
        <v>20</v>
      </c>
      <c r="E7" s="4" t="s">
        <v>141</v>
      </c>
      <c r="F7" s="4" t="s">
        <v>71</v>
      </c>
      <c r="G7" s="4">
        <v>10</v>
      </c>
      <c r="H7" s="4">
        <v>0.2</v>
      </c>
      <c r="I7" s="4">
        <f>G7*H7</f>
        <v>2</v>
      </c>
      <c r="J7" s="4" t="s">
        <v>141</v>
      </c>
      <c r="K7" s="4" t="s">
        <v>141</v>
      </c>
      <c r="L7" s="4" t="s">
        <v>3</v>
      </c>
      <c r="M7" s="4" t="s">
        <v>141</v>
      </c>
      <c r="N7" s="4" t="s">
        <v>141</v>
      </c>
      <c r="O7" s="4" t="s">
        <v>136</v>
      </c>
      <c r="P7" s="4" t="s">
        <v>129</v>
      </c>
    </row>
    <row r="8" spans="1:16" x14ac:dyDescent="0.25">
      <c r="A8" s="4">
        <v>24</v>
      </c>
      <c r="B8" s="4" t="s">
        <v>109</v>
      </c>
      <c r="C8" s="4" t="s">
        <v>7</v>
      </c>
      <c r="D8" s="4">
        <v>40</v>
      </c>
      <c r="E8" s="4">
        <v>4.24E-2</v>
      </c>
      <c r="F8" s="4">
        <v>1</v>
      </c>
      <c r="G8" s="4">
        <v>4</v>
      </c>
      <c r="H8" s="4">
        <v>3</v>
      </c>
      <c r="I8" s="4">
        <v>12</v>
      </c>
      <c r="J8" s="4" t="s">
        <v>141</v>
      </c>
      <c r="K8" s="4" t="s">
        <v>141</v>
      </c>
      <c r="L8" s="4" t="s">
        <v>3</v>
      </c>
      <c r="M8" s="4" t="s">
        <v>141</v>
      </c>
      <c r="N8" s="4" t="s">
        <v>141</v>
      </c>
      <c r="O8" s="4" t="s">
        <v>141</v>
      </c>
      <c r="P8" s="4" t="s">
        <v>77</v>
      </c>
    </row>
    <row r="9" spans="1:16" x14ac:dyDescent="0.25">
      <c r="A9" s="4">
        <v>20</v>
      </c>
      <c r="B9" s="4" t="s">
        <v>141</v>
      </c>
      <c r="C9" s="4" t="s">
        <v>5</v>
      </c>
      <c r="D9" s="4" t="s">
        <v>141</v>
      </c>
      <c r="E9" s="4">
        <v>5.0299999999999997E-2</v>
      </c>
      <c r="F9" s="4">
        <v>1</v>
      </c>
      <c r="G9" s="4">
        <v>5</v>
      </c>
      <c r="H9" s="4">
        <v>3</v>
      </c>
      <c r="I9" s="4">
        <v>15</v>
      </c>
      <c r="J9" s="4" t="s">
        <v>6</v>
      </c>
      <c r="K9" s="4" t="s">
        <v>141</v>
      </c>
      <c r="L9" s="4" t="s">
        <v>3</v>
      </c>
      <c r="M9" s="4" t="s">
        <v>141</v>
      </c>
      <c r="N9" s="4" t="s">
        <v>141</v>
      </c>
      <c r="O9" s="4" t="s">
        <v>141</v>
      </c>
      <c r="P9" s="4" t="s">
        <v>76</v>
      </c>
    </row>
    <row r="10" spans="1:16" x14ac:dyDescent="0.25">
      <c r="A10" s="4">
        <v>16</v>
      </c>
      <c r="B10" s="4" t="s">
        <v>87</v>
      </c>
      <c r="C10" s="4" t="s">
        <v>36</v>
      </c>
      <c r="D10" s="4">
        <v>20</v>
      </c>
      <c r="E10" s="4" t="s">
        <v>141</v>
      </c>
      <c r="F10" s="4">
        <v>0.5</v>
      </c>
      <c r="G10" s="4">
        <v>10</v>
      </c>
      <c r="H10" s="4">
        <v>0.1</v>
      </c>
      <c r="I10" s="4">
        <v>1</v>
      </c>
      <c r="J10" s="4" t="s">
        <v>9</v>
      </c>
      <c r="K10" s="4" t="s">
        <v>2</v>
      </c>
      <c r="L10" s="4" t="s">
        <v>12</v>
      </c>
      <c r="M10" s="4">
        <v>2000</v>
      </c>
      <c r="N10" s="4" t="s">
        <v>37</v>
      </c>
      <c r="O10" s="4" t="s">
        <v>141</v>
      </c>
      <c r="P10" s="4" t="s">
        <v>122</v>
      </c>
    </row>
    <row r="11" spans="1:16" x14ac:dyDescent="0.25">
      <c r="A11" s="4">
        <v>16</v>
      </c>
      <c r="B11" s="4" t="s">
        <v>90</v>
      </c>
      <c r="C11" s="4" t="s">
        <v>44</v>
      </c>
      <c r="D11" s="4">
        <v>20</v>
      </c>
      <c r="E11" s="4">
        <v>5.0299999999999997E-2</v>
      </c>
      <c r="F11" s="4">
        <v>6.7000000000000004E-2</v>
      </c>
      <c r="G11" s="4">
        <v>5</v>
      </c>
      <c r="H11" s="4">
        <v>3</v>
      </c>
      <c r="I11" s="4">
        <v>15</v>
      </c>
      <c r="J11" s="4" t="s">
        <v>9</v>
      </c>
      <c r="K11" s="4" t="s">
        <v>141</v>
      </c>
      <c r="L11" s="4" t="s">
        <v>3</v>
      </c>
      <c r="M11" s="4">
        <v>4096</v>
      </c>
      <c r="N11" s="4" t="s">
        <v>45</v>
      </c>
      <c r="O11" s="4" t="s">
        <v>141</v>
      </c>
      <c r="P11" s="4" t="s">
        <v>73</v>
      </c>
    </row>
    <row r="12" spans="1:16" x14ac:dyDescent="0.25">
      <c r="A12" s="4">
        <v>14</v>
      </c>
      <c r="B12" s="4" t="s">
        <v>92</v>
      </c>
      <c r="C12" s="4" t="s">
        <v>34</v>
      </c>
      <c r="D12" s="4" t="s">
        <v>31</v>
      </c>
      <c r="E12" s="4">
        <v>0.12379999999999999</v>
      </c>
      <c r="F12" s="4">
        <v>1</v>
      </c>
      <c r="G12" s="4">
        <v>15</v>
      </c>
      <c r="H12" s="4">
        <v>0.3</v>
      </c>
      <c r="I12" s="4">
        <v>5</v>
      </c>
      <c r="J12" s="4" t="s">
        <v>18</v>
      </c>
      <c r="K12" s="4" t="s">
        <v>142</v>
      </c>
      <c r="L12" s="4" t="s">
        <v>12</v>
      </c>
      <c r="M12" s="4" t="s">
        <v>110</v>
      </c>
      <c r="N12" s="4" t="s">
        <v>48</v>
      </c>
      <c r="O12" s="4" t="s">
        <v>126</v>
      </c>
      <c r="P12" s="4" t="s">
        <v>148</v>
      </c>
    </row>
    <row r="13" spans="1:16" x14ac:dyDescent="0.25">
      <c r="A13" s="4">
        <v>13</v>
      </c>
      <c r="B13" s="4" t="s">
        <v>103</v>
      </c>
      <c r="C13" s="4" t="s">
        <v>11</v>
      </c>
      <c r="D13" s="4">
        <v>10</v>
      </c>
      <c r="E13" s="4">
        <v>4.2000000000000003E-2</v>
      </c>
      <c r="F13" s="4">
        <v>0.2</v>
      </c>
      <c r="G13" s="4">
        <v>8</v>
      </c>
      <c r="H13" s="4">
        <v>1</v>
      </c>
      <c r="I13" s="4">
        <v>8</v>
      </c>
      <c r="J13" s="4" t="s">
        <v>6</v>
      </c>
      <c r="K13" s="4" t="s">
        <v>141</v>
      </c>
      <c r="L13" s="4" t="s">
        <v>12</v>
      </c>
      <c r="M13" s="4">
        <v>2048</v>
      </c>
      <c r="N13" s="4" t="s">
        <v>13</v>
      </c>
      <c r="O13" s="4" t="s">
        <v>141</v>
      </c>
      <c r="P13" s="4" t="s">
        <v>79</v>
      </c>
    </row>
    <row r="14" spans="1:16" x14ac:dyDescent="0.25">
      <c r="A14" s="4">
        <v>12</v>
      </c>
      <c r="B14" s="4" t="s">
        <v>105</v>
      </c>
      <c r="C14" s="4" t="s">
        <v>8</v>
      </c>
      <c r="D14" s="4">
        <v>30</v>
      </c>
      <c r="E14" s="4">
        <v>5.0299999999999997E-2</v>
      </c>
      <c r="F14" s="4">
        <v>1</v>
      </c>
      <c r="G14" s="4">
        <v>5</v>
      </c>
      <c r="H14" s="4">
        <v>2</v>
      </c>
      <c r="I14" s="4">
        <v>10</v>
      </c>
      <c r="J14" s="4" t="s">
        <v>9</v>
      </c>
      <c r="K14" s="4" t="s">
        <v>2</v>
      </c>
      <c r="L14" s="4" t="s">
        <v>3</v>
      </c>
      <c r="M14" s="4">
        <v>1000</v>
      </c>
      <c r="N14" s="4" t="s">
        <v>10</v>
      </c>
      <c r="O14" s="4" t="s">
        <v>141</v>
      </c>
      <c r="P14" s="4" t="s">
        <v>78</v>
      </c>
    </row>
    <row r="15" spans="1:16" x14ac:dyDescent="0.25">
      <c r="A15" s="4">
        <v>12</v>
      </c>
      <c r="B15" s="4" t="s">
        <v>100</v>
      </c>
      <c r="C15" s="4" t="s">
        <v>17</v>
      </c>
      <c r="D15" s="5" t="s">
        <v>112</v>
      </c>
      <c r="E15" s="4">
        <v>4.2599999999999999E-2</v>
      </c>
      <c r="F15" s="4">
        <v>0.2</v>
      </c>
      <c r="G15" s="4">
        <v>8</v>
      </c>
      <c r="H15" s="4">
        <v>1</v>
      </c>
      <c r="I15" s="4">
        <v>8</v>
      </c>
      <c r="J15" s="4" t="s">
        <v>18</v>
      </c>
      <c r="K15" s="4" t="s">
        <v>2</v>
      </c>
      <c r="L15" s="4" t="s">
        <v>12</v>
      </c>
      <c r="M15" s="4">
        <v>500</v>
      </c>
      <c r="N15" s="4" t="s">
        <v>16</v>
      </c>
      <c r="O15" s="4" t="s">
        <v>141</v>
      </c>
      <c r="P15" s="4" t="s">
        <v>81</v>
      </c>
    </row>
    <row r="16" spans="1:16" x14ac:dyDescent="0.25">
      <c r="A16" s="4">
        <v>12</v>
      </c>
      <c r="B16" s="4" t="s">
        <v>99</v>
      </c>
      <c r="C16" s="4" t="s">
        <v>17</v>
      </c>
      <c r="D16" s="4">
        <v>10</v>
      </c>
      <c r="E16" s="4">
        <v>4.2599999999999999E-2</v>
      </c>
      <c r="F16" s="4">
        <v>0.2</v>
      </c>
      <c r="G16" s="4">
        <v>8</v>
      </c>
      <c r="H16" s="4">
        <v>1</v>
      </c>
      <c r="I16" s="4">
        <v>8</v>
      </c>
      <c r="J16" s="4" t="s">
        <v>18</v>
      </c>
      <c r="K16" s="4" t="s">
        <v>2</v>
      </c>
      <c r="L16" s="4" t="s">
        <v>15</v>
      </c>
      <c r="M16" s="4" t="s">
        <v>21</v>
      </c>
      <c r="N16" s="4" t="s">
        <v>22</v>
      </c>
      <c r="O16" s="4" t="s">
        <v>141</v>
      </c>
      <c r="P16" s="4" t="s">
        <v>83</v>
      </c>
    </row>
    <row r="17" spans="1:16" x14ac:dyDescent="0.25">
      <c r="A17" s="4">
        <v>11</v>
      </c>
      <c r="B17" s="4" t="s">
        <v>106</v>
      </c>
      <c r="C17" s="4" t="s">
        <v>0</v>
      </c>
      <c r="D17" s="4" t="s">
        <v>114</v>
      </c>
      <c r="E17" s="4">
        <v>5.0299999999999997E-2</v>
      </c>
      <c r="F17" s="4">
        <v>6.7000000000000004E-2</v>
      </c>
      <c r="G17" s="4">
        <v>5</v>
      </c>
      <c r="H17" s="4">
        <v>3</v>
      </c>
      <c r="I17" s="4">
        <v>15</v>
      </c>
      <c r="J17" s="4" t="s">
        <v>1</v>
      </c>
      <c r="K17" s="4" t="s">
        <v>2</v>
      </c>
      <c r="L17" s="4" t="s">
        <v>3</v>
      </c>
      <c r="M17" s="4">
        <v>4096</v>
      </c>
      <c r="N17" s="4" t="s">
        <v>4</v>
      </c>
      <c r="O17" s="4" t="s">
        <v>141</v>
      </c>
      <c r="P17" s="4" t="s">
        <v>75</v>
      </c>
    </row>
    <row r="18" spans="1:16" x14ac:dyDescent="0.25">
      <c r="A18" s="4">
        <v>11</v>
      </c>
      <c r="B18" s="4" t="s">
        <v>141</v>
      </c>
      <c r="C18" s="4" t="s">
        <v>115</v>
      </c>
      <c r="D18" s="4" t="s">
        <v>23</v>
      </c>
      <c r="E18" s="4">
        <v>7.5399999999999995E-2</v>
      </c>
      <c r="F18" s="4">
        <v>0.1</v>
      </c>
      <c r="G18" s="4">
        <v>8</v>
      </c>
      <c r="H18" s="4">
        <v>1</v>
      </c>
      <c r="I18" s="4">
        <v>8</v>
      </c>
      <c r="J18" s="4" t="s">
        <v>6</v>
      </c>
      <c r="K18" s="4" t="s">
        <v>2</v>
      </c>
      <c r="L18" s="4" t="s">
        <v>15</v>
      </c>
      <c r="M18" s="4" t="s">
        <v>21</v>
      </c>
      <c r="N18" s="4" t="s">
        <v>24</v>
      </c>
      <c r="O18" s="4" t="s">
        <v>141</v>
      </c>
      <c r="P18" s="4" t="s">
        <v>124</v>
      </c>
    </row>
    <row r="19" spans="1:16" x14ac:dyDescent="0.25">
      <c r="A19" s="4">
        <v>11</v>
      </c>
      <c r="B19" s="4" t="s">
        <v>141</v>
      </c>
      <c r="C19" s="4" t="s">
        <v>63</v>
      </c>
      <c r="D19" s="4">
        <v>20</v>
      </c>
      <c r="E19" s="4">
        <v>5.0299999999999997E-2</v>
      </c>
      <c r="F19" s="4">
        <v>0.2</v>
      </c>
      <c r="G19" s="4">
        <v>1</v>
      </c>
      <c r="H19" s="4">
        <v>1</v>
      </c>
      <c r="I19" s="4">
        <f>G19*H19</f>
        <v>1</v>
      </c>
      <c r="J19" s="4" t="s">
        <v>141</v>
      </c>
      <c r="K19" s="4" t="s">
        <v>143</v>
      </c>
      <c r="L19" s="4" t="s">
        <v>3</v>
      </c>
      <c r="M19" s="4">
        <v>1024</v>
      </c>
      <c r="N19" s="4" t="s">
        <v>141</v>
      </c>
      <c r="O19" s="4" t="s">
        <v>141</v>
      </c>
      <c r="P19" s="4" t="s">
        <v>62</v>
      </c>
    </row>
    <row r="20" spans="1:16" x14ac:dyDescent="0.25">
      <c r="A20" s="4">
        <v>10</v>
      </c>
      <c r="B20" s="4" t="s">
        <v>96</v>
      </c>
      <c r="C20" s="4" t="s">
        <v>28</v>
      </c>
      <c r="D20" s="5" t="s">
        <v>119</v>
      </c>
      <c r="E20" s="4">
        <v>0.12379999999999999</v>
      </c>
      <c r="F20" s="4">
        <v>1</v>
      </c>
      <c r="G20" s="4">
        <v>12</v>
      </c>
      <c r="H20" s="4">
        <v>0.3</v>
      </c>
      <c r="I20" s="4">
        <v>3.6</v>
      </c>
      <c r="J20" s="4" t="s">
        <v>20</v>
      </c>
      <c r="K20" s="4" t="s">
        <v>142</v>
      </c>
      <c r="L20" s="4" t="s">
        <v>12</v>
      </c>
      <c r="M20" s="4">
        <v>2000</v>
      </c>
      <c r="N20" s="4" t="s">
        <v>29</v>
      </c>
      <c r="O20" s="4" t="s">
        <v>126</v>
      </c>
      <c r="P20" s="4" t="s">
        <v>30</v>
      </c>
    </row>
    <row r="21" spans="1:16" x14ac:dyDescent="0.25">
      <c r="A21" s="4">
        <v>8</v>
      </c>
      <c r="B21" s="4" t="s">
        <v>93</v>
      </c>
      <c r="C21" s="4" t="s">
        <v>117</v>
      </c>
      <c r="D21" s="4" t="s">
        <v>32</v>
      </c>
      <c r="E21" s="4">
        <v>0.12379999999999999</v>
      </c>
      <c r="F21" s="4">
        <v>1</v>
      </c>
      <c r="G21" s="4">
        <v>12</v>
      </c>
      <c r="H21" s="4">
        <v>0.3</v>
      </c>
      <c r="I21" s="4">
        <v>3.6</v>
      </c>
      <c r="J21" s="4" t="s">
        <v>18</v>
      </c>
      <c r="K21" s="4" t="s">
        <v>142</v>
      </c>
      <c r="L21" s="4" t="s">
        <v>12</v>
      </c>
      <c r="M21" s="4" t="s">
        <v>111</v>
      </c>
      <c r="N21" s="4" t="s">
        <v>64</v>
      </c>
      <c r="O21" s="4" t="s">
        <v>126</v>
      </c>
      <c r="P21" s="4" t="s">
        <v>65</v>
      </c>
    </row>
    <row r="22" spans="1:16" x14ac:dyDescent="0.25">
      <c r="A22" s="4">
        <v>8</v>
      </c>
      <c r="B22" s="4" t="s">
        <v>132</v>
      </c>
      <c r="C22" s="4" t="s">
        <v>133</v>
      </c>
      <c r="D22" s="4" t="s">
        <v>134</v>
      </c>
      <c r="E22" s="4">
        <v>5.0299999999999997E-2</v>
      </c>
      <c r="F22" s="4" t="s">
        <v>135</v>
      </c>
      <c r="G22" s="4">
        <v>15</v>
      </c>
      <c r="H22" s="4">
        <v>0.3</v>
      </c>
      <c r="I22" s="4">
        <f>G22*H22</f>
        <v>4.5</v>
      </c>
      <c r="J22" s="4" t="s">
        <v>18</v>
      </c>
      <c r="K22" s="4" t="s">
        <v>141</v>
      </c>
      <c r="L22" s="4" t="s">
        <v>15</v>
      </c>
      <c r="M22" s="4">
        <v>1000</v>
      </c>
      <c r="N22" s="4" t="s">
        <v>141</v>
      </c>
      <c r="O22" s="4" t="s">
        <v>141</v>
      </c>
      <c r="P22" s="4" t="s">
        <v>128</v>
      </c>
    </row>
    <row r="23" spans="1:16" x14ac:dyDescent="0.25">
      <c r="A23" s="4">
        <v>7</v>
      </c>
      <c r="B23" s="4" t="s">
        <v>97</v>
      </c>
      <c r="C23" s="4" t="s">
        <v>25</v>
      </c>
      <c r="D23" s="4" t="s">
        <v>26</v>
      </c>
      <c r="E23" s="4">
        <v>1.77E-2</v>
      </c>
      <c r="F23" s="4" t="s">
        <v>144</v>
      </c>
      <c r="G23" s="4">
        <v>4</v>
      </c>
      <c r="H23" s="4">
        <v>0.2</v>
      </c>
      <c r="I23" s="4">
        <v>4.8</v>
      </c>
      <c r="J23" s="4" t="s">
        <v>9</v>
      </c>
      <c r="K23" s="4" t="s">
        <v>2</v>
      </c>
      <c r="L23" s="4" t="s">
        <v>12</v>
      </c>
      <c r="M23" s="4" t="s">
        <v>110</v>
      </c>
      <c r="N23" s="4" t="s">
        <v>27</v>
      </c>
      <c r="O23" s="4" t="s">
        <v>141</v>
      </c>
      <c r="P23" s="4" t="s">
        <v>123</v>
      </c>
    </row>
    <row r="24" spans="1:16" x14ac:dyDescent="0.25">
      <c r="A24" s="4">
        <v>7</v>
      </c>
      <c r="B24" s="4" t="s">
        <v>84</v>
      </c>
      <c r="C24" s="4" t="s">
        <v>116</v>
      </c>
      <c r="D24" s="4" t="s">
        <v>32</v>
      </c>
      <c r="E24" s="4">
        <v>0.12379999999999999</v>
      </c>
      <c r="F24" s="4">
        <v>1</v>
      </c>
      <c r="G24" s="4">
        <v>12</v>
      </c>
      <c r="H24" s="4">
        <v>0.3</v>
      </c>
      <c r="I24" s="4">
        <v>3.6</v>
      </c>
      <c r="J24" s="4" t="s">
        <v>18</v>
      </c>
      <c r="K24" s="4" t="s">
        <v>142</v>
      </c>
      <c r="L24" s="4" t="s">
        <v>12</v>
      </c>
      <c r="M24" s="4">
        <v>2500</v>
      </c>
      <c r="N24" s="4" t="s">
        <v>33</v>
      </c>
      <c r="O24" s="4" t="s">
        <v>126</v>
      </c>
      <c r="P24" s="4" t="s">
        <v>85</v>
      </c>
    </row>
    <row r="25" spans="1:16" x14ac:dyDescent="0.25">
      <c r="A25" s="4">
        <v>7</v>
      </c>
      <c r="B25" s="4" t="s">
        <v>89</v>
      </c>
      <c r="C25" s="4" t="s">
        <v>40</v>
      </c>
      <c r="D25" s="4">
        <v>25</v>
      </c>
      <c r="E25" s="4">
        <v>5.0299999999999997E-2</v>
      </c>
      <c r="F25" s="4">
        <v>0.2</v>
      </c>
      <c r="G25" s="4">
        <v>3</v>
      </c>
      <c r="H25" s="4">
        <v>1</v>
      </c>
      <c r="I25" s="4">
        <v>3</v>
      </c>
      <c r="J25" s="4" t="s">
        <v>41</v>
      </c>
      <c r="K25" s="4" t="s">
        <v>141</v>
      </c>
      <c r="L25" s="4" t="s">
        <v>3</v>
      </c>
      <c r="M25" s="4">
        <v>512</v>
      </c>
      <c r="N25" s="4" t="s">
        <v>42</v>
      </c>
      <c r="O25" s="4" t="s">
        <v>141</v>
      </c>
      <c r="P25" s="4" t="s">
        <v>120</v>
      </c>
    </row>
    <row r="26" spans="1:16" x14ac:dyDescent="0.25">
      <c r="A26" s="4">
        <v>7</v>
      </c>
      <c r="B26" s="4" t="s">
        <v>118</v>
      </c>
      <c r="C26" s="4" t="s">
        <v>117</v>
      </c>
      <c r="D26" s="4">
        <v>50</v>
      </c>
      <c r="E26" s="4" t="s">
        <v>141</v>
      </c>
      <c r="F26" s="4">
        <v>1</v>
      </c>
      <c r="G26" s="4">
        <v>10</v>
      </c>
      <c r="H26" s="4">
        <v>0.3</v>
      </c>
      <c r="I26" s="4">
        <v>3</v>
      </c>
      <c r="J26" s="4" t="s">
        <v>41</v>
      </c>
      <c r="K26" s="4" t="s">
        <v>141</v>
      </c>
      <c r="L26" s="4" t="s">
        <v>12</v>
      </c>
      <c r="M26" s="4">
        <v>1000</v>
      </c>
      <c r="N26" s="4" t="s">
        <v>43</v>
      </c>
      <c r="O26" s="4" t="s">
        <v>125</v>
      </c>
      <c r="P26" s="4" t="s">
        <v>74</v>
      </c>
    </row>
    <row r="27" spans="1:16" x14ac:dyDescent="0.25">
      <c r="A27" s="4">
        <v>7</v>
      </c>
      <c r="B27" s="4" t="s">
        <v>94</v>
      </c>
      <c r="C27" s="4" t="s">
        <v>67</v>
      </c>
      <c r="D27" s="4">
        <v>20</v>
      </c>
      <c r="E27" s="4" t="s">
        <v>141</v>
      </c>
      <c r="F27" s="4">
        <v>0.5</v>
      </c>
      <c r="G27" s="4">
        <v>10</v>
      </c>
      <c r="H27" s="4">
        <v>0.2</v>
      </c>
      <c r="I27" s="4">
        <f>G27*H27</f>
        <v>2</v>
      </c>
      <c r="J27" s="4" t="s">
        <v>141</v>
      </c>
      <c r="K27" s="4" t="s">
        <v>141</v>
      </c>
      <c r="L27" s="4" t="s">
        <v>12</v>
      </c>
      <c r="M27" s="4" t="s">
        <v>141</v>
      </c>
      <c r="N27" s="4" t="s">
        <v>66</v>
      </c>
      <c r="O27" s="4" t="s">
        <v>141</v>
      </c>
      <c r="P27" s="4" t="s">
        <v>150</v>
      </c>
    </row>
    <row r="28" spans="1:16" x14ac:dyDescent="0.25">
      <c r="A28" s="4">
        <v>5</v>
      </c>
      <c r="B28" s="4" t="s">
        <v>95</v>
      </c>
      <c r="C28" s="4" t="s">
        <v>69</v>
      </c>
      <c r="D28" s="4">
        <v>60</v>
      </c>
      <c r="E28" s="4">
        <v>5.0299999999999997E-2</v>
      </c>
      <c r="F28" s="4">
        <v>1</v>
      </c>
      <c r="G28" s="4">
        <v>8</v>
      </c>
      <c r="H28" s="4">
        <v>0.3</v>
      </c>
      <c r="I28" s="4">
        <f>G28*H28</f>
        <v>2.4</v>
      </c>
      <c r="J28" s="4" t="s">
        <v>18</v>
      </c>
      <c r="K28" s="4" t="s">
        <v>141</v>
      </c>
      <c r="L28" s="4" t="s">
        <v>3</v>
      </c>
      <c r="M28" s="4">
        <v>1000</v>
      </c>
      <c r="N28" s="4" t="s">
        <v>43</v>
      </c>
      <c r="O28" s="4" t="s">
        <v>138</v>
      </c>
      <c r="P28" s="4" t="s">
        <v>131</v>
      </c>
    </row>
    <row r="29" spans="1:16" x14ac:dyDescent="0.25">
      <c r="A29" s="4">
        <v>2</v>
      </c>
      <c r="B29" s="4" t="s">
        <v>141</v>
      </c>
      <c r="C29" s="4" t="s">
        <v>34</v>
      </c>
      <c r="D29" s="4">
        <v>100</v>
      </c>
      <c r="E29" s="4">
        <v>0.12570000000000001</v>
      </c>
      <c r="F29" s="4">
        <v>0.33</v>
      </c>
      <c r="G29" s="4">
        <v>2</v>
      </c>
      <c r="H29" s="4">
        <v>0.1</v>
      </c>
      <c r="I29" s="4">
        <v>0.2</v>
      </c>
      <c r="J29" s="4" t="s">
        <v>9</v>
      </c>
      <c r="K29" s="4" t="s">
        <v>2</v>
      </c>
      <c r="L29" s="4" t="s">
        <v>12</v>
      </c>
      <c r="M29" s="4">
        <v>5000</v>
      </c>
      <c r="N29" s="4" t="s">
        <v>35</v>
      </c>
      <c r="O29" s="4" t="s">
        <v>141</v>
      </c>
      <c r="P29" s="4" t="s">
        <v>86</v>
      </c>
    </row>
    <row r="30" spans="1:16" x14ac:dyDescent="0.25">
      <c r="A30" s="4">
        <v>1</v>
      </c>
      <c r="B30" s="4">
        <v>44</v>
      </c>
      <c r="C30" s="4" t="s">
        <v>107</v>
      </c>
      <c r="D30" s="4">
        <v>55</v>
      </c>
      <c r="E30" s="4">
        <v>5.0299999999999997E-2</v>
      </c>
      <c r="F30" s="4">
        <v>1</v>
      </c>
      <c r="G30" s="4">
        <v>8</v>
      </c>
      <c r="H30" s="4">
        <v>0.3</v>
      </c>
      <c r="I30" s="4">
        <f t="shared" ref="I30:I35" si="0">G30*H30</f>
        <v>2.4</v>
      </c>
      <c r="J30" s="4" t="s">
        <v>18</v>
      </c>
      <c r="K30" s="4" t="s">
        <v>141</v>
      </c>
      <c r="L30" s="4" t="s">
        <v>3</v>
      </c>
      <c r="M30" s="4" t="s">
        <v>141</v>
      </c>
      <c r="N30" s="4" t="s">
        <v>141</v>
      </c>
      <c r="O30" s="4" t="s">
        <v>137</v>
      </c>
      <c r="P30" s="4" t="s">
        <v>130</v>
      </c>
    </row>
    <row r="31" spans="1:16" x14ac:dyDescent="0.25">
      <c r="A31" s="4">
        <v>21</v>
      </c>
      <c r="B31" s="4" t="s">
        <v>156</v>
      </c>
      <c r="C31" s="4" t="s">
        <v>155</v>
      </c>
      <c r="D31" s="4">
        <v>10</v>
      </c>
      <c r="E31" s="4">
        <f>4.2/100</f>
        <v>4.2000000000000003E-2</v>
      </c>
      <c r="F31" s="4">
        <v>0.2</v>
      </c>
      <c r="G31" s="4">
        <v>8</v>
      </c>
      <c r="H31" s="4">
        <v>1</v>
      </c>
      <c r="I31" s="4">
        <f t="shared" si="0"/>
        <v>8</v>
      </c>
      <c r="J31" s="4" t="s">
        <v>18</v>
      </c>
      <c r="K31" s="4" t="s">
        <v>141</v>
      </c>
      <c r="L31" s="4" t="s">
        <v>12</v>
      </c>
      <c r="M31" s="4">
        <v>2048</v>
      </c>
      <c r="N31" s="4" t="s">
        <v>13</v>
      </c>
      <c r="O31" s="4" t="s">
        <v>141</v>
      </c>
      <c r="P31" s="4" t="s">
        <v>157</v>
      </c>
    </row>
    <row r="32" spans="1:16" x14ac:dyDescent="0.25">
      <c r="A32" s="4">
        <v>213</v>
      </c>
      <c r="B32" s="5" t="s">
        <v>161</v>
      </c>
      <c r="C32" s="4" t="s">
        <v>158</v>
      </c>
      <c r="D32" s="4">
        <v>40</v>
      </c>
      <c r="E32" s="4">
        <v>5.0299999999999997E-2</v>
      </c>
      <c r="F32" s="4">
        <v>1</v>
      </c>
      <c r="G32" s="4">
        <v>4</v>
      </c>
      <c r="H32" s="4">
        <v>1</v>
      </c>
      <c r="I32" s="4">
        <f t="shared" si="0"/>
        <v>4</v>
      </c>
      <c r="J32" s="4" t="s">
        <v>9</v>
      </c>
      <c r="K32" s="4" t="s">
        <v>141</v>
      </c>
      <c r="L32" s="4" t="s">
        <v>3</v>
      </c>
      <c r="M32" s="4" t="s">
        <v>159</v>
      </c>
      <c r="N32" s="5" t="s">
        <v>164</v>
      </c>
      <c r="O32" s="4" t="s">
        <v>141</v>
      </c>
      <c r="P32" s="4" t="s">
        <v>160</v>
      </c>
    </row>
    <row r="33" spans="1:16" x14ac:dyDescent="0.25">
      <c r="A33" s="4">
        <v>31</v>
      </c>
      <c r="B33" s="4" t="s">
        <v>162</v>
      </c>
      <c r="C33" s="4" t="s">
        <v>163</v>
      </c>
      <c r="D33" s="4">
        <v>40</v>
      </c>
      <c r="E33" s="4">
        <v>5.0299999999999997E-2</v>
      </c>
      <c r="F33" s="4">
        <v>1</v>
      </c>
      <c r="G33" s="4">
        <v>3</v>
      </c>
      <c r="H33" s="4">
        <v>3</v>
      </c>
      <c r="I33" s="4">
        <f t="shared" si="0"/>
        <v>9</v>
      </c>
      <c r="J33" s="4" t="s">
        <v>9</v>
      </c>
      <c r="K33" s="4" t="s">
        <v>2</v>
      </c>
      <c r="L33" s="4" t="s">
        <v>3</v>
      </c>
      <c r="M33" s="4">
        <v>4096</v>
      </c>
      <c r="N33" s="4" t="s">
        <v>4</v>
      </c>
      <c r="O33" s="4" t="s">
        <v>141</v>
      </c>
      <c r="P33" s="4" t="s">
        <v>165</v>
      </c>
    </row>
    <row r="34" spans="1:16" x14ac:dyDescent="0.25">
      <c r="A34" s="4">
        <v>18</v>
      </c>
      <c r="B34" s="4" t="s">
        <v>141</v>
      </c>
      <c r="C34" s="4" t="s">
        <v>7</v>
      </c>
      <c r="D34" s="4">
        <v>50</v>
      </c>
      <c r="E34" s="4">
        <v>5.0299999999999997E-2</v>
      </c>
      <c r="F34" s="4">
        <v>1</v>
      </c>
      <c r="G34" s="4">
        <v>8</v>
      </c>
      <c r="H34" s="4">
        <v>0.3</v>
      </c>
      <c r="I34" s="4">
        <f t="shared" si="0"/>
        <v>2.4</v>
      </c>
      <c r="J34" s="4" t="s">
        <v>141</v>
      </c>
      <c r="K34" s="4" t="s">
        <v>2</v>
      </c>
      <c r="L34" s="4" t="s">
        <v>3</v>
      </c>
      <c r="M34" s="4">
        <v>2000</v>
      </c>
      <c r="N34" s="4" t="s">
        <v>167</v>
      </c>
      <c r="O34" s="4" t="s">
        <v>141</v>
      </c>
      <c r="P34" s="4" t="s">
        <v>166</v>
      </c>
    </row>
    <row r="35" spans="1:16" x14ac:dyDescent="0.25">
      <c r="A35" s="4">
        <v>22</v>
      </c>
      <c r="B35" s="4" t="s">
        <v>170</v>
      </c>
      <c r="C35" s="4" t="s">
        <v>169</v>
      </c>
      <c r="D35" s="4">
        <v>45</v>
      </c>
      <c r="E35" s="4">
        <f>(1.4/10)^2*3.1415</f>
        <v>6.1573399999999993E-2</v>
      </c>
      <c r="F35" s="4">
        <v>1</v>
      </c>
      <c r="G35" s="4">
        <v>12</v>
      </c>
      <c r="H35" s="4">
        <v>0.3</v>
      </c>
      <c r="I35" s="4">
        <f t="shared" si="0"/>
        <v>3.5999999999999996</v>
      </c>
      <c r="J35" s="4" t="s">
        <v>141</v>
      </c>
      <c r="K35" s="4" t="s">
        <v>2</v>
      </c>
      <c r="L35" s="4" t="s">
        <v>12</v>
      </c>
      <c r="M35" s="4" t="s">
        <v>168</v>
      </c>
      <c r="N35" s="4" t="s">
        <v>171</v>
      </c>
      <c r="O35" s="4" t="s">
        <v>141</v>
      </c>
      <c r="P35" s="4" t="s">
        <v>172</v>
      </c>
    </row>
    <row r="36" spans="1:16" x14ac:dyDescent="0.25">
      <c r="A36" s="4">
        <v>13</v>
      </c>
      <c r="B36" s="4" t="s">
        <v>141</v>
      </c>
      <c r="C36" s="4" t="s">
        <v>182</v>
      </c>
      <c r="D36" s="4">
        <v>100</v>
      </c>
      <c r="E36" s="4">
        <f>(1.15/10)^2*3.1415</f>
        <v>4.1546337499999995E-2</v>
      </c>
      <c r="F36" s="4">
        <v>1</v>
      </c>
      <c r="G36" s="4">
        <v>12</v>
      </c>
      <c r="H36" s="4">
        <v>0.3</v>
      </c>
      <c r="I36" s="4">
        <f t="shared" ref="I36:I38" si="1">G36*H36</f>
        <v>3.5999999999999996</v>
      </c>
      <c r="J36" s="4" t="s">
        <v>18</v>
      </c>
      <c r="K36" s="4" t="s">
        <v>2</v>
      </c>
      <c r="L36" s="4" t="s">
        <v>12</v>
      </c>
      <c r="M36" s="4">
        <v>2000</v>
      </c>
      <c r="N36" s="4" t="s">
        <v>183</v>
      </c>
      <c r="O36" s="4" t="s">
        <v>126</v>
      </c>
      <c r="P36" s="4" t="s">
        <v>173</v>
      </c>
    </row>
    <row r="37" spans="1:16" x14ac:dyDescent="0.25">
      <c r="A37" s="4">
        <v>30</v>
      </c>
      <c r="B37" s="4" t="s">
        <v>178</v>
      </c>
      <c r="C37" s="4" t="s">
        <v>176</v>
      </c>
      <c r="D37" s="4">
        <v>30</v>
      </c>
      <c r="E37" s="4">
        <v>5.0299999999999997E-2</v>
      </c>
      <c r="F37" s="4">
        <v>1</v>
      </c>
      <c r="G37" s="4">
        <v>8</v>
      </c>
      <c r="H37" s="4">
        <v>0.3</v>
      </c>
      <c r="I37" s="4">
        <f t="shared" si="1"/>
        <v>2.4</v>
      </c>
      <c r="J37" s="4" t="s">
        <v>18</v>
      </c>
      <c r="K37" s="4" t="s">
        <v>2</v>
      </c>
      <c r="L37" s="4" t="s">
        <v>3</v>
      </c>
      <c r="M37" s="4">
        <v>1000</v>
      </c>
      <c r="N37" s="4" t="s">
        <v>177</v>
      </c>
      <c r="O37" s="4" t="s">
        <v>141</v>
      </c>
      <c r="P37" s="4" t="s">
        <v>174</v>
      </c>
    </row>
    <row r="38" spans="1:16" x14ac:dyDescent="0.25">
      <c r="A38" s="4">
        <v>20</v>
      </c>
      <c r="B38" s="4" t="s">
        <v>179</v>
      </c>
      <c r="C38" s="4" t="s">
        <v>181</v>
      </c>
      <c r="D38" s="4">
        <v>50</v>
      </c>
      <c r="E38" s="4">
        <f>(1.15/10)^2*3.1415</f>
        <v>4.1546337499999995E-2</v>
      </c>
      <c r="F38" s="4">
        <v>1</v>
      </c>
      <c r="G38" s="4">
        <v>10</v>
      </c>
      <c r="H38" s="4">
        <v>0.3</v>
      </c>
      <c r="I38" s="4">
        <f t="shared" si="1"/>
        <v>3</v>
      </c>
      <c r="J38" s="4" t="s">
        <v>18</v>
      </c>
      <c r="K38" s="4" t="s">
        <v>2</v>
      </c>
      <c r="L38" s="4" t="s">
        <v>12</v>
      </c>
      <c r="M38" s="4">
        <v>5000</v>
      </c>
      <c r="N38" s="4" t="s">
        <v>180</v>
      </c>
      <c r="O38" s="4" t="s">
        <v>126</v>
      </c>
      <c r="P38" s="4" t="s">
        <v>175</v>
      </c>
    </row>
  </sheetData>
  <pageMargins left="0.7" right="0.7" top="0.75" bottom="0.75" header="0.3" footer="0.3"/>
  <ignoredErrors>
    <ignoredError sqref="B3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Supplementary Table 1</vt:lpstr>
      <vt:lpstr>Suppl. Table 2</vt:lpstr>
      <vt:lpstr>StructureData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2020-04-06T05:52:37Z</dcterms:modified>
</cp:coreProperties>
</file>