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/2_spreadsheets_project3/"/>
    </mc:Choice>
  </mc:AlternateContent>
  <bookViews>
    <workbookView xWindow="0" yWindow="0" windowWidth="28800" windowHeight="18000" activeTab="1"/>
  </bookViews>
  <sheets>
    <sheet name="Sheet1-l18" sheetId="6" r:id="rId1"/>
    <sheet name="Sheet1-l18-lm" sheetId="8" r:id="rId2"/>
    <sheet name="Sheet1" sheetId="2" r:id="rId3"/>
    <sheet name="Sheet1-lm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8" l="1"/>
  <c r="D34" i="8"/>
  <c r="D32" i="8"/>
  <c r="D31" i="8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39" i="4"/>
  <c r="E39" i="4"/>
  <c r="C39" i="4"/>
  <c r="C24" i="4"/>
</calcChain>
</file>

<file path=xl/sharedStrings.xml><?xml version="1.0" encoding="utf-8"?>
<sst xmlns="http://schemas.openxmlformats.org/spreadsheetml/2006/main" count="146" uniqueCount="68">
  <si>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</si>
  <si>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</si>
  <si>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</si>
  <si>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</si>
  <si>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</si>
  <si>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</si>
  <si>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</si>
  <si>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</si>
  <si>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</si>
  <si>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</si>
  <si>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</si>
  <si>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</si>
  <si>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</si>
  <si>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</si>
  <si>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</si>
  <si>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</si>
  <si>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</si>
  <si>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</si>
  <si>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</si>
  <si>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</si>
  <si>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</si>
  <si>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</si>
  <si>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</si>
  <si>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</si>
  <si>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</si>
  <si>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</si>
  <si>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</si>
  <si>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</si>
  <si>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</si>
  <si>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</si>
  <si>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</si>
  <si>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</si>
  <si>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</si>
  <si>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q1</t>
    <phoneticPr fontId="3" type="noConversion"/>
  </si>
  <si>
    <t>x1</t>
    <phoneticPr fontId="3" type="noConversion"/>
  </si>
  <si>
    <t>x2</t>
    <phoneticPr fontId="3" type="noConversion"/>
  </si>
  <si>
    <t>y</t>
    <phoneticPr fontId="3" type="noConversion"/>
  </si>
  <si>
    <t>l16</t>
    <phoneticPr fontId="3" type="noConversion"/>
  </si>
  <si>
    <t>x1</t>
    <phoneticPr fontId="3" type="noConversion"/>
  </si>
  <si>
    <t>x3</t>
    <phoneticPr fontId="3" type="noConversion"/>
  </si>
  <si>
    <t>x4</t>
    <phoneticPr fontId="3" type="noConversion"/>
  </si>
  <si>
    <t>x5</t>
    <phoneticPr fontId="3" type="noConversion"/>
  </si>
  <si>
    <t>intercept</t>
    <phoneticPr fontId="3" type="noConversion"/>
  </si>
  <si>
    <t>equation 学校开支 = -468 + (0.067 x 平均收入) + (1349 x 18 岁以下人口百分比) - (14.4 x 中西部) - (9.3 x 东南部) + (16.5 x 西部)</t>
    <phoneticPr fontId="3" type="noConversion"/>
  </si>
  <si>
    <t>e.g. 假如说有一个州的平均收入为 4011 美元，18 岁以下的人口百分比为 32.5%，位于东北部区域。计算步骤如下:</t>
    <phoneticPr fontId="3" type="noConversion"/>
  </si>
  <si>
    <t>q1 一个位于西部区域，平均收入为 5132 美元，18 岁以下人口百分比为 33.4% 的州，其预测的支出是多少？</t>
    <phoneticPr fontId="3" type="noConversion"/>
  </si>
  <si>
    <t>q2 一个位于东北部，平均收入为 5889 美元，18 岁以下人口百分比为 31.8% 的州，其预测的支出是多少？</t>
    <phoneticPr fontId="3" type="noConversion"/>
  </si>
  <si>
    <t>e.g.</t>
    <phoneticPr fontId="3" type="noConversion"/>
  </si>
  <si>
    <t>q2</t>
    <phoneticPr fontId="3" type="noConversion"/>
  </si>
  <si>
    <t>q1</t>
    <phoneticPr fontId="3" type="noConversion"/>
  </si>
  <si>
    <t>this data</t>
    <phoneticPr fontId="3" type="noConversion"/>
  </si>
  <si>
    <t>retail_d</t>
  </si>
  <si>
    <t>servides_d</t>
    <phoneticPr fontId="3" type="noConversion"/>
  </si>
  <si>
    <t>manufacturing_d</t>
    <phoneticPr fontId="3" type="noConversion"/>
  </si>
  <si>
    <t>Industry</t>
    <phoneticPr fontId="3" type="noConversion"/>
  </si>
  <si>
    <t>X Variable 3</t>
  </si>
  <si>
    <t>X Variable 4</t>
  </si>
  <si>
    <t>questions</t>
    <phoneticPr fontId="3" type="noConversion"/>
  </si>
  <si>
    <t>新客户有 732 名员工，合同价值为 82.5 万美元，属于服务行业。</t>
  </si>
  <si>
    <t>你的公司目前拥有 23 名服务台员工资源，每位员工每周可处理 125 张工单。</t>
  </si>
  <si>
    <t>服务台目前接收的平均工单数为每周 2800 张。</t>
  </si>
  <si>
    <t>answers</t>
    <phoneticPr fontId="3" type="noConversion"/>
  </si>
  <si>
    <t>variable\try</t>
    <phoneticPr fontId="3" type="noConversion"/>
  </si>
  <si>
    <t>current-lm</t>
    <phoneticPr fontId="3" type="noConversion"/>
  </si>
  <si>
    <t>new-lm</t>
    <phoneticPr fontId="3" type="noConversion"/>
  </si>
  <si>
    <t>new employee</t>
    <phoneticPr fontId="3" type="noConversion"/>
  </si>
  <si>
    <t>current employee</t>
    <phoneticPr fontId="3" type="noConversion"/>
  </si>
  <si>
    <t>hire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</si>
</sst>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1"/>
      <color theme="1"/>
      <name val="DengXian"/>
      <family val="2"/>
      <scheme val="minor"/>
    </font>
    <font>
      <sz val="12.1"/>
      <color rgb="FF000000"/>
      <name val="Calibri"/>
      <family val="2"/>
    </font>
    <font>
      <sz val="9"/>
      <name val="Arial"/>
    </font>
    <font>
      <i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"/>
    </xf>
  </cellXfs>
  <cellStyles count="2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Employees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9.0</c:v>
                </c:pt>
                <c:pt idx="2">
                  <c:v>20.0</c:v>
                </c:pt>
                <c:pt idx="3">
                  <c:v>1.0</c:v>
                </c:pt>
                <c:pt idx="4">
                  <c:v>8.0</c:v>
                </c:pt>
                <c:pt idx="5">
                  <c:v>30.0</c:v>
                </c:pt>
                <c:pt idx="6">
                  <c:v>20.0</c:v>
                </c:pt>
                <c:pt idx="7">
                  <c:v>8.0</c:v>
                </c:pt>
                <c:pt idx="8">
                  <c:v>20.0</c:v>
                </c:pt>
                <c:pt idx="9">
                  <c:v>50.0</c:v>
                </c:pt>
                <c:pt idx="10">
                  <c:v>35.0</c:v>
                </c:pt>
                <c:pt idx="11">
                  <c:v>65.0</c:v>
                </c:pt>
                <c:pt idx="12">
                  <c:v>35.0</c:v>
                </c:pt>
                <c:pt idx="13">
                  <c:v>60.0</c:v>
                </c:pt>
                <c:pt idx="14">
                  <c:v>85.0</c:v>
                </c:pt>
                <c:pt idx="15">
                  <c:v>40.0</c:v>
                </c:pt>
                <c:pt idx="16">
                  <c:v>75.0</c:v>
                </c:pt>
                <c:pt idx="17">
                  <c:v>85.0</c:v>
                </c:pt>
                <c:pt idx="18">
                  <c:v>65.0</c:v>
                </c:pt>
                <c:pt idx="19">
                  <c:v>95.0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51.0</c:v>
                </c:pt>
                <c:pt idx="1">
                  <c:v>68.0</c:v>
                </c:pt>
                <c:pt idx="2">
                  <c:v>67.0</c:v>
                </c:pt>
                <c:pt idx="3">
                  <c:v>124.0</c:v>
                </c:pt>
                <c:pt idx="4">
                  <c:v>124.0</c:v>
                </c:pt>
                <c:pt idx="5">
                  <c:v>134.0</c:v>
                </c:pt>
                <c:pt idx="6">
                  <c:v>157.0</c:v>
                </c:pt>
                <c:pt idx="7">
                  <c:v>190.0</c:v>
                </c:pt>
                <c:pt idx="8">
                  <c:v>205.0</c:v>
                </c:pt>
                <c:pt idx="9">
                  <c:v>230.0</c:v>
                </c:pt>
                <c:pt idx="10">
                  <c:v>265.0</c:v>
                </c:pt>
                <c:pt idx="11">
                  <c:v>296.0</c:v>
                </c:pt>
                <c:pt idx="12">
                  <c:v>336.0</c:v>
                </c:pt>
                <c:pt idx="13">
                  <c:v>359.0</c:v>
                </c:pt>
                <c:pt idx="14">
                  <c:v>403.0</c:v>
                </c:pt>
                <c:pt idx="15">
                  <c:v>418.0</c:v>
                </c:pt>
                <c:pt idx="16">
                  <c:v>437.0</c:v>
                </c:pt>
                <c:pt idx="17">
                  <c:v>451.0</c:v>
                </c:pt>
                <c:pt idx="18">
                  <c:v>465.0</c:v>
                </c:pt>
                <c:pt idx="19">
                  <c:v>491.0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765600"/>
        <c:axId val="-2124513024"/>
      </c:scatterChart>
      <c:valAx>
        <c:axId val="-209876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4513024"/>
        <c:crosses val="autoZero"/>
        <c:crossBetween val="midCat"/>
      </c:valAx>
      <c:valAx>
        <c:axId val="-21245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876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 of Contract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9.0</c:v>
                </c:pt>
                <c:pt idx="2">
                  <c:v>20.0</c:v>
                </c:pt>
                <c:pt idx="3">
                  <c:v>1.0</c:v>
                </c:pt>
                <c:pt idx="4">
                  <c:v>8.0</c:v>
                </c:pt>
                <c:pt idx="5">
                  <c:v>30.0</c:v>
                </c:pt>
                <c:pt idx="6">
                  <c:v>20.0</c:v>
                </c:pt>
                <c:pt idx="7">
                  <c:v>8.0</c:v>
                </c:pt>
                <c:pt idx="8">
                  <c:v>20.0</c:v>
                </c:pt>
                <c:pt idx="9">
                  <c:v>50.0</c:v>
                </c:pt>
                <c:pt idx="10">
                  <c:v>35.0</c:v>
                </c:pt>
                <c:pt idx="11">
                  <c:v>65.0</c:v>
                </c:pt>
                <c:pt idx="12">
                  <c:v>35.0</c:v>
                </c:pt>
                <c:pt idx="13">
                  <c:v>60.0</c:v>
                </c:pt>
                <c:pt idx="14">
                  <c:v>85.0</c:v>
                </c:pt>
                <c:pt idx="15">
                  <c:v>40.0</c:v>
                </c:pt>
                <c:pt idx="16">
                  <c:v>75.0</c:v>
                </c:pt>
                <c:pt idx="17">
                  <c:v>85.0</c:v>
                </c:pt>
                <c:pt idx="18">
                  <c:v>65.0</c:v>
                </c:pt>
                <c:pt idx="19">
                  <c:v>95.0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25750.0</c:v>
                </c:pt>
                <c:pt idx="1">
                  <c:v>25000.0</c:v>
                </c:pt>
                <c:pt idx="2">
                  <c:v>40000.0</c:v>
                </c:pt>
                <c:pt idx="3">
                  <c:v>35000.0</c:v>
                </c:pt>
                <c:pt idx="4">
                  <c:v>25000.0</c:v>
                </c:pt>
                <c:pt idx="5">
                  <c:v>50000.0</c:v>
                </c:pt>
                <c:pt idx="6">
                  <c:v>48000.0</c:v>
                </c:pt>
                <c:pt idx="7">
                  <c:v>32000.0</c:v>
                </c:pt>
                <c:pt idx="8">
                  <c:v>70000.0</c:v>
                </c:pt>
                <c:pt idx="9">
                  <c:v>75000.0</c:v>
                </c:pt>
                <c:pt idx="10">
                  <c:v>50000.0</c:v>
                </c:pt>
                <c:pt idx="11">
                  <c:v>75000.0</c:v>
                </c:pt>
                <c:pt idx="12">
                  <c:v>50000.0</c:v>
                </c:pt>
                <c:pt idx="13">
                  <c:v>75000.0</c:v>
                </c:pt>
                <c:pt idx="14">
                  <c:v>81000.0</c:v>
                </c:pt>
                <c:pt idx="15">
                  <c:v>60000.0</c:v>
                </c:pt>
                <c:pt idx="16">
                  <c:v>53000.0</c:v>
                </c:pt>
                <c:pt idx="17">
                  <c:v>90000.0</c:v>
                </c:pt>
                <c:pt idx="18">
                  <c:v>70000.0</c:v>
                </c:pt>
                <c:pt idx="19">
                  <c:v>100000.0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360880"/>
        <c:axId val="-2121421296"/>
      </c:scatterChart>
      <c:valAx>
        <c:axId val="-21213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421296"/>
        <c:crosses val="autoZero"/>
        <c:crossBetween val="midCat"/>
      </c:valAx>
      <c:valAx>
        <c:axId val="-21214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13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 of Contract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9.0</c:v>
                </c:pt>
                <c:pt idx="2">
                  <c:v>20.0</c:v>
                </c:pt>
                <c:pt idx="3">
                  <c:v>1.0</c:v>
                </c:pt>
                <c:pt idx="4">
                  <c:v>8.0</c:v>
                </c:pt>
                <c:pt idx="5">
                  <c:v>30.0</c:v>
                </c:pt>
                <c:pt idx="6">
                  <c:v>20.0</c:v>
                </c:pt>
                <c:pt idx="7">
                  <c:v>8.0</c:v>
                </c:pt>
                <c:pt idx="8">
                  <c:v>20.0</c:v>
                </c:pt>
                <c:pt idx="9">
                  <c:v>50.0</c:v>
                </c:pt>
                <c:pt idx="10">
                  <c:v>35.0</c:v>
                </c:pt>
                <c:pt idx="11">
                  <c:v>65.0</c:v>
                </c:pt>
                <c:pt idx="12">
                  <c:v>35.0</c:v>
                </c:pt>
                <c:pt idx="13">
                  <c:v>60.0</c:v>
                </c:pt>
                <c:pt idx="14">
                  <c:v>85.0</c:v>
                </c:pt>
                <c:pt idx="15">
                  <c:v>40.0</c:v>
                </c:pt>
                <c:pt idx="16">
                  <c:v>75.0</c:v>
                </c:pt>
                <c:pt idx="17">
                  <c:v>85.0</c:v>
                </c:pt>
                <c:pt idx="18">
                  <c:v>65.0</c:v>
                </c:pt>
                <c:pt idx="19">
                  <c:v>95.0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25750.0</c:v>
                </c:pt>
                <c:pt idx="1">
                  <c:v>25000.0</c:v>
                </c:pt>
                <c:pt idx="2">
                  <c:v>40000.0</c:v>
                </c:pt>
                <c:pt idx="3">
                  <c:v>35000.0</c:v>
                </c:pt>
                <c:pt idx="4">
                  <c:v>25000.0</c:v>
                </c:pt>
                <c:pt idx="5">
                  <c:v>50000.0</c:v>
                </c:pt>
                <c:pt idx="6">
                  <c:v>48000.0</c:v>
                </c:pt>
                <c:pt idx="7">
                  <c:v>32000.0</c:v>
                </c:pt>
                <c:pt idx="8">
                  <c:v>70000.0</c:v>
                </c:pt>
                <c:pt idx="9">
                  <c:v>75000.0</c:v>
                </c:pt>
                <c:pt idx="10">
                  <c:v>50000.0</c:v>
                </c:pt>
                <c:pt idx="11">
                  <c:v>75000.0</c:v>
                </c:pt>
                <c:pt idx="12">
                  <c:v>50000.0</c:v>
                </c:pt>
                <c:pt idx="13">
                  <c:v>75000.0</c:v>
                </c:pt>
                <c:pt idx="14">
                  <c:v>81000.0</c:v>
                </c:pt>
                <c:pt idx="15">
                  <c:v>60000.0</c:v>
                </c:pt>
                <c:pt idx="16">
                  <c:v>53000.0</c:v>
                </c:pt>
                <c:pt idx="17">
                  <c:v>90000.0</c:v>
                </c:pt>
                <c:pt idx="18">
                  <c:v>70000.0</c:v>
                </c:pt>
                <c:pt idx="19">
                  <c:v>100000.0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69808"/>
        <c:axId val="-2068434048"/>
      </c:scatterChart>
      <c:valAx>
        <c:axId val="-20529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434048"/>
        <c:crosses val="autoZero"/>
        <c:crossBetween val="midCat"/>
      </c:valAx>
      <c:valAx>
        <c:axId val="-20684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29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533400</xdr:colOff>
      <xdr:row>13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533400</xdr:colOff>
      <xdr:row>29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</xdr:row>
      <xdr:rowOff>0</xdr:rowOff>
    </xdr:from>
    <xdr:to>
      <xdr:col>18</xdr:col>
      <xdr:colOff>520700</xdr:colOff>
      <xdr:row>13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7" sqref="C27"/>
    </sheetView>
  </sheetViews>
  <sheetFormatPr baseColWidth="10" defaultColWidth="8.83203125" defaultRowHeight="13" x14ac:dyDescent="0.15"/>
  <cols>
    <col min="1" max="1" width="23.33203125" bestFit="1" customWidth="1"/>
    <col min="2" max="2" width="19.5" bestFit="1" customWidth="1"/>
    <col min="3" max="3" width="15.6640625" bestFit="1" customWidth="1"/>
    <col min="4" max="4" width="7.6640625" bestFit="1" customWidth="1"/>
    <col min="5" max="5" width="10.1640625" bestFit="1" customWidth="1"/>
    <col min="6" max="6" width="15.33203125" bestFit="1" customWidth="1"/>
    <col min="7" max="7" width="12" bestFit="1" customWidth="1"/>
  </cols>
  <sheetData>
    <row r="1" spans="1:7" ht="17" thickBot="1" x14ac:dyDescent="0.25">
      <c r="A1" s="1" t="s">
        <v>0</v>
      </c>
      <c r="B1" s="1" t="s">
        <v>1</v>
      </c>
      <c r="C1" s="1" t="s">
        <v>2</v>
      </c>
      <c r="D1" s="9" t="s">
        <v>51</v>
      </c>
      <c r="E1" s="9" t="s">
        <v>52</v>
      </c>
      <c r="F1" s="9" t="s">
        <v>53</v>
      </c>
      <c r="G1" s="2" t="s">
        <v>54</v>
      </c>
    </row>
    <row r="2" spans="1:7" ht="17" thickBot="1" x14ac:dyDescent="0.25">
      <c r="A2" s="3">
        <v>1</v>
      </c>
      <c r="B2" s="3">
        <v>51</v>
      </c>
      <c r="C2" s="3">
        <v>25750</v>
      </c>
      <c r="D2">
        <f>IF($G2="Retail",1,0)</f>
        <v>1</v>
      </c>
      <c r="E2">
        <f>IF($G2="Services",1,0)</f>
        <v>0</v>
      </c>
      <c r="F2">
        <f>IF($G2="Manufacturing",1,0)</f>
        <v>0</v>
      </c>
      <c r="G2" s="4" t="s">
        <v>4</v>
      </c>
    </row>
    <row r="3" spans="1:7" ht="17" thickBot="1" x14ac:dyDescent="0.25">
      <c r="A3" s="3">
        <v>9</v>
      </c>
      <c r="B3" s="3">
        <v>68</v>
      </c>
      <c r="C3" s="3">
        <v>25000</v>
      </c>
      <c r="D3">
        <f>IF($G3="Retail",1,0)</f>
        <v>0</v>
      </c>
      <c r="E3">
        <f>IF($G3="Services",1,0)</f>
        <v>1</v>
      </c>
      <c r="F3">
        <f>IF($G3="Manufacturing",1,0)</f>
        <v>0</v>
      </c>
      <c r="G3" s="4" t="s">
        <v>6</v>
      </c>
    </row>
    <row r="4" spans="1:7" ht="17" thickBot="1" x14ac:dyDescent="0.25">
      <c r="A4" s="3">
        <v>20</v>
      </c>
      <c r="B4" s="3">
        <v>67</v>
      </c>
      <c r="C4" s="3">
        <v>40000</v>
      </c>
      <c r="D4">
        <f>IF($G4="Retail",1,0)</f>
        <v>0</v>
      </c>
      <c r="E4">
        <f>IF($G4="Services",1,0)</f>
        <v>1</v>
      </c>
      <c r="F4">
        <f>IF($G4="Manufacturing",1,0)</f>
        <v>0</v>
      </c>
      <c r="G4" s="4" t="s">
        <v>6</v>
      </c>
    </row>
    <row r="5" spans="1:7" ht="17" thickBot="1" x14ac:dyDescent="0.25">
      <c r="A5" s="3">
        <v>1</v>
      </c>
      <c r="B5" s="3">
        <v>124</v>
      </c>
      <c r="C5" s="3">
        <v>35000</v>
      </c>
      <c r="D5">
        <f>IF($G5="Retail",1,0)</f>
        <v>1</v>
      </c>
      <c r="E5">
        <f>IF($G5="Services",1,0)</f>
        <v>0</v>
      </c>
      <c r="F5">
        <f>IF($G5="Manufacturing",1,0)</f>
        <v>0</v>
      </c>
      <c r="G5" s="4" t="s">
        <v>4</v>
      </c>
    </row>
    <row r="6" spans="1:7" ht="17" thickBot="1" x14ac:dyDescent="0.25">
      <c r="A6" s="3">
        <v>8</v>
      </c>
      <c r="B6" s="3">
        <v>124</v>
      </c>
      <c r="C6" s="3">
        <v>25000</v>
      </c>
      <c r="D6">
        <f>IF($G6="Retail",1,0)</f>
        <v>0</v>
      </c>
      <c r="E6">
        <f>IF($G6="Services",1,0)</f>
        <v>0</v>
      </c>
      <c r="F6">
        <f>IF($G6="Manufacturing",1,0)</f>
        <v>1</v>
      </c>
      <c r="G6" s="4" t="s">
        <v>5</v>
      </c>
    </row>
    <row r="7" spans="1:7" ht="17" thickBot="1" x14ac:dyDescent="0.25">
      <c r="A7" s="3">
        <v>30</v>
      </c>
      <c r="B7" s="3">
        <v>134</v>
      </c>
      <c r="C7" s="3">
        <v>50000</v>
      </c>
      <c r="D7">
        <f>IF($G7="Retail",1,0)</f>
        <v>0</v>
      </c>
      <c r="E7">
        <f>IF($G7="Services",1,0)</f>
        <v>1</v>
      </c>
      <c r="F7">
        <f>IF($G7="Manufacturing",1,0)</f>
        <v>0</v>
      </c>
      <c r="G7" s="4" t="s">
        <v>6</v>
      </c>
    </row>
    <row r="8" spans="1:7" ht="17" thickBot="1" x14ac:dyDescent="0.25">
      <c r="A8" s="3">
        <v>20</v>
      </c>
      <c r="B8" s="3">
        <v>157</v>
      </c>
      <c r="C8" s="3">
        <v>48000</v>
      </c>
      <c r="D8">
        <f>IF($G8="Retail",1,0)</f>
        <v>1</v>
      </c>
      <c r="E8">
        <f>IF($G8="Services",1,0)</f>
        <v>0</v>
      </c>
      <c r="F8">
        <f>IF($G8="Manufacturing",1,0)</f>
        <v>0</v>
      </c>
      <c r="G8" s="4" t="s">
        <v>4</v>
      </c>
    </row>
    <row r="9" spans="1:7" ht="17" thickBot="1" x14ac:dyDescent="0.25">
      <c r="A9" s="3">
        <v>8</v>
      </c>
      <c r="B9" s="3">
        <v>190</v>
      </c>
      <c r="C9" s="3">
        <v>32000</v>
      </c>
      <c r="D9">
        <f>IF($G9="Retail",1,0)</f>
        <v>1</v>
      </c>
      <c r="E9">
        <f>IF($G9="Services",1,0)</f>
        <v>0</v>
      </c>
      <c r="F9">
        <f>IF($G9="Manufacturing",1,0)</f>
        <v>0</v>
      </c>
      <c r="G9" s="4" t="s">
        <v>4</v>
      </c>
    </row>
    <row r="10" spans="1:7" ht="17" thickBot="1" x14ac:dyDescent="0.25">
      <c r="A10" s="3">
        <v>20</v>
      </c>
      <c r="B10" s="3">
        <v>205</v>
      </c>
      <c r="C10" s="3">
        <v>70000</v>
      </c>
      <c r="D10">
        <f>IF($G10="Retail",1,0)</f>
        <v>1</v>
      </c>
      <c r="E10">
        <f>IF($G10="Services",1,0)</f>
        <v>0</v>
      </c>
      <c r="F10">
        <f>IF($G10="Manufacturing",1,0)</f>
        <v>0</v>
      </c>
      <c r="G10" s="4" t="s">
        <v>4</v>
      </c>
    </row>
    <row r="11" spans="1:7" ht="17" thickBot="1" x14ac:dyDescent="0.25">
      <c r="A11" s="3">
        <v>50</v>
      </c>
      <c r="B11" s="3">
        <v>230</v>
      </c>
      <c r="C11" s="3">
        <v>75000</v>
      </c>
      <c r="D11">
        <f>IF($G11="Retail",1,0)</f>
        <v>0</v>
      </c>
      <c r="E11">
        <f>IF($G11="Services",1,0)</f>
        <v>0</v>
      </c>
      <c r="F11">
        <f>IF($G11="Manufacturing",1,0)</f>
        <v>1</v>
      </c>
      <c r="G11" s="4" t="s">
        <v>5</v>
      </c>
    </row>
    <row r="12" spans="1:7" ht="17" thickBot="1" x14ac:dyDescent="0.25">
      <c r="A12" s="3">
        <v>35</v>
      </c>
      <c r="B12" s="3">
        <v>265</v>
      </c>
      <c r="C12" s="3">
        <v>50000</v>
      </c>
      <c r="D12">
        <f>IF($G12="Retail",1,0)</f>
        <v>0</v>
      </c>
      <c r="E12">
        <f>IF($G12="Services",1,0)</f>
        <v>0</v>
      </c>
      <c r="F12">
        <f>IF($G12="Manufacturing",1,0)</f>
        <v>1</v>
      </c>
      <c r="G12" s="4" t="s">
        <v>5</v>
      </c>
    </row>
    <row r="13" spans="1:7" ht="17" thickBot="1" x14ac:dyDescent="0.25">
      <c r="A13" s="3">
        <v>65</v>
      </c>
      <c r="B13" s="3">
        <v>296</v>
      </c>
      <c r="C13" s="3">
        <v>75000</v>
      </c>
      <c r="D13">
        <f>IF($G13="Retail",1,0)</f>
        <v>0</v>
      </c>
      <c r="E13">
        <f>IF($G13="Services",1,0)</f>
        <v>1</v>
      </c>
      <c r="F13">
        <f>IF($G13="Manufacturing",1,0)</f>
        <v>0</v>
      </c>
      <c r="G13" s="4" t="s">
        <v>6</v>
      </c>
    </row>
    <row r="14" spans="1:7" ht="17" thickBot="1" x14ac:dyDescent="0.25">
      <c r="A14" s="3">
        <v>35</v>
      </c>
      <c r="B14" s="3">
        <v>336</v>
      </c>
      <c r="C14" s="3">
        <v>50000</v>
      </c>
      <c r="D14">
        <f>IF($G14="Retail",1,0)</f>
        <v>0</v>
      </c>
      <c r="E14">
        <f>IF($G14="Services",1,0)</f>
        <v>0</v>
      </c>
      <c r="F14">
        <f>IF($G14="Manufacturing",1,0)</f>
        <v>1</v>
      </c>
      <c r="G14" s="4" t="s">
        <v>5</v>
      </c>
    </row>
    <row r="15" spans="1:7" ht="17" thickBot="1" x14ac:dyDescent="0.25">
      <c r="A15" s="3">
        <v>60</v>
      </c>
      <c r="B15" s="3">
        <v>359</v>
      </c>
      <c r="C15" s="3">
        <v>75000</v>
      </c>
      <c r="D15">
        <f>IF($G15="Retail",1,0)</f>
        <v>0</v>
      </c>
      <c r="E15">
        <f>IF($G15="Services",1,0)</f>
        <v>0</v>
      </c>
      <c r="F15">
        <f>IF($G15="Manufacturing",1,0)</f>
        <v>1</v>
      </c>
      <c r="G15" s="4" t="s">
        <v>5</v>
      </c>
    </row>
    <row r="16" spans="1:7" ht="17" thickBot="1" x14ac:dyDescent="0.25">
      <c r="A16" s="3">
        <v>85</v>
      </c>
      <c r="B16" s="3">
        <v>403</v>
      </c>
      <c r="C16" s="3">
        <v>81000</v>
      </c>
      <c r="D16">
        <f>IF($G16="Retail",1,0)</f>
        <v>0</v>
      </c>
      <c r="E16">
        <f>IF($G16="Services",1,0)</f>
        <v>1</v>
      </c>
      <c r="F16">
        <f>IF($G16="Manufacturing",1,0)</f>
        <v>0</v>
      </c>
      <c r="G16" s="4" t="s">
        <v>6</v>
      </c>
    </row>
    <row r="17" spans="1:7" ht="17" thickBot="1" x14ac:dyDescent="0.25">
      <c r="A17" s="3">
        <v>40</v>
      </c>
      <c r="B17" s="3">
        <v>418</v>
      </c>
      <c r="C17" s="3">
        <v>60000</v>
      </c>
      <c r="D17">
        <f>IF($G17="Retail",1,0)</f>
        <v>1</v>
      </c>
      <c r="E17">
        <f>IF($G17="Services",1,0)</f>
        <v>0</v>
      </c>
      <c r="F17">
        <f>IF($G17="Manufacturing",1,0)</f>
        <v>0</v>
      </c>
      <c r="G17" s="4" t="s">
        <v>4</v>
      </c>
    </row>
    <row r="18" spans="1:7" ht="17" thickBot="1" x14ac:dyDescent="0.25">
      <c r="A18" s="3">
        <v>75</v>
      </c>
      <c r="B18" s="3">
        <v>437</v>
      </c>
      <c r="C18" s="3">
        <v>53000</v>
      </c>
      <c r="D18">
        <f>IF($G18="Retail",1,0)</f>
        <v>0</v>
      </c>
      <c r="E18">
        <f>IF($G18="Services",1,0)</f>
        <v>1</v>
      </c>
      <c r="F18">
        <f>IF($G18="Manufacturing",1,0)</f>
        <v>0</v>
      </c>
      <c r="G18" s="4" t="s">
        <v>6</v>
      </c>
    </row>
    <row r="19" spans="1:7" ht="17" thickBot="1" x14ac:dyDescent="0.25">
      <c r="A19" s="3">
        <v>85</v>
      </c>
      <c r="B19" s="3">
        <v>451</v>
      </c>
      <c r="C19" s="3">
        <v>90000</v>
      </c>
      <c r="D19">
        <f>IF($G19="Retail",1,0)</f>
        <v>0</v>
      </c>
      <c r="E19">
        <f>IF($G19="Services",1,0)</f>
        <v>1</v>
      </c>
      <c r="F19">
        <f>IF($G19="Manufacturing",1,0)</f>
        <v>0</v>
      </c>
      <c r="G19" s="4" t="s">
        <v>6</v>
      </c>
    </row>
    <row r="20" spans="1:7" ht="17" thickBot="1" x14ac:dyDescent="0.25">
      <c r="A20" s="3">
        <v>65</v>
      </c>
      <c r="B20" s="3">
        <v>465</v>
      </c>
      <c r="C20" s="3">
        <v>70000</v>
      </c>
      <c r="D20">
        <f>IF($G20="Retail",1,0)</f>
        <v>1</v>
      </c>
      <c r="E20">
        <f>IF($G20="Services",1,0)</f>
        <v>0</v>
      </c>
      <c r="F20">
        <f>IF($G20="Manufacturing",1,0)</f>
        <v>0</v>
      </c>
      <c r="G20" s="4" t="s">
        <v>4</v>
      </c>
    </row>
    <row r="21" spans="1:7" ht="17" thickBot="1" x14ac:dyDescent="0.25">
      <c r="A21" s="3">
        <v>95</v>
      </c>
      <c r="B21" s="3">
        <v>491</v>
      </c>
      <c r="C21" s="3">
        <v>100000</v>
      </c>
      <c r="D21">
        <f>IF($G21="Retail",1,0)</f>
        <v>0</v>
      </c>
      <c r="E21">
        <f>IF($G21="Services",1,0)</f>
        <v>1</v>
      </c>
      <c r="F21">
        <f>IF($G21="Manufacturing",1,0)</f>
        <v>0</v>
      </c>
      <c r="G21" s="4" t="s">
        <v>6</v>
      </c>
    </row>
  </sheetData>
  <phoneticPr fontId="3" type="noConversion"/>
  <pageMargins left="0.7" right="0.7" top="0.75" bottom="0.75" header="0.3" footer="0.3"/>
  <pageSetup paperSize="3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L21" sqref="L21"/>
    </sheetView>
  </sheetViews>
  <sheetFormatPr baseColWidth="10" defaultRowHeight="13" x14ac:dyDescent="0.15"/>
  <sheetData>
    <row r="1" spans="1:9" x14ac:dyDescent="0.15">
      <c r="A1" t="s">
        <v>7</v>
      </c>
    </row>
    <row r="2" spans="1:9" ht="14" thickBot="1" x14ac:dyDescent="0.2"/>
    <row r="3" spans="1:9" x14ac:dyDescent="0.15">
      <c r="A3" s="8" t="s">
        <v>8</v>
      </c>
      <c r="B3" s="8"/>
    </row>
    <row r="4" spans="1:9" x14ac:dyDescent="0.15">
      <c r="A4" s="5" t="s">
        <v>9</v>
      </c>
      <c r="B4" s="5">
        <v>0.98239865017277062</v>
      </c>
    </row>
    <row r="5" spans="1:9" x14ac:dyDescent="0.15">
      <c r="A5" s="5" t="s">
        <v>10</v>
      </c>
      <c r="B5" s="5">
        <v>0.96510710786128184</v>
      </c>
    </row>
    <row r="6" spans="1:9" x14ac:dyDescent="0.15">
      <c r="A6" s="5" t="s">
        <v>11</v>
      </c>
      <c r="B6" s="5">
        <v>0.95580233662429037</v>
      </c>
    </row>
    <row r="7" spans="1:9" x14ac:dyDescent="0.15">
      <c r="A7" s="5" t="s">
        <v>12</v>
      </c>
      <c r="B7" s="5">
        <v>6.3709254855006892</v>
      </c>
    </row>
    <row r="8" spans="1:9" ht="14" thickBot="1" x14ac:dyDescent="0.2">
      <c r="A8" s="6" t="s">
        <v>13</v>
      </c>
      <c r="B8" s="6">
        <v>20</v>
      </c>
    </row>
    <row r="10" spans="1:9" ht="14" thickBot="1" x14ac:dyDescent="0.2">
      <c r="A10" t="s">
        <v>14</v>
      </c>
    </row>
    <row r="11" spans="1:9" x14ac:dyDescent="0.15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15">
      <c r="A12" s="5" t="s">
        <v>15</v>
      </c>
      <c r="B12" s="5">
        <v>4</v>
      </c>
      <c r="C12" s="5">
        <v>16839.719626872968</v>
      </c>
      <c r="D12" s="5">
        <v>4209.9299067182419</v>
      </c>
      <c r="E12" s="5">
        <v>103.72174482102844</v>
      </c>
      <c r="F12" s="5">
        <v>9.6909206365737092E-11</v>
      </c>
    </row>
    <row r="13" spans="1:9" x14ac:dyDescent="0.15">
      <c r="A13" s="5" t="s">
        <v>16</v>
      </c>
      <c r="B13" s="5">
        <v>15</v>
      </c>
      <c r="C13" s="5">
        <v>608.83037312703289</v>
      </c>
      <c r="D13" s="5">
        <v>40.588691541802191</v>
      </c>
      <c r="E13" s="5"/>
      <c r="F13" s="5"/>
    </row>
    <row r="14" spans="1:9" ht="14" thickBot="1" x14ac:dyDescent="0.2">
      <c r="A14" s="6" t="s">
        <v>17</v>
      </c>
      <c r="B14" s="6">
        <v>19</v>
      </c>
      <c r="C14" s="6">
        <v>17448.55</v>
      </c>
      <c r="D14" s="6"/>
      <c r="E14" s="6"/>
      <c r="F14" s="6"/>
    </row>
    <row r="15" spans="1:9" ht="14" thickBot="1" x14ac:dyDescent="0.2"/>
    <row r="16" spans="1:9" x14ac:dyDescent="0.15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15">
      <c r="A17" s="5" t="s">
        <v>18</v>
      </c>
      <c r="B17" s="5">
        <v>-18.450405433173941</v>
      </c>
      <c r="C17" s="5">
        <v>4.7645757020369111</v>
      </c>
      <c r="D17" s="5">
        <v>-3.8724131144114637</v>
      </c>
      <c r="E17" s="5">
        <v>1.5035224766962174E-3</v>
      </c>
      <c r="F17" s="5">
        <v>-28.605858148065657</v>
      </c>
      <c r="G17" s="5">
        <v>-8.2949527182822251</v>
      </c>
      <c r="H17" s="5">
        <v>-28.605858148065657</v>
      </c>
      <c r="I17" s="5">
        <v>-8.2949527182822251</v>
      </c>
    </row>
    <row r="18" spans="1:9" x14ac:dyDescent="0.15">
      <c r="A18" s="5" t="s">
        <v>31</v>
      </c>
      <c r="B18" s="5">
        <v>0.11160682764526013</v>
      </c>
      <c r="C18" s="5">
        <v>1.6207080649199603E-2</v>
      </c>
      <c r="D18" s="5">
        <v>6.8863005041424232</v>
      </c>
      <c r="E18" s="5">
        <v>5.1792185565132667E-6</v>
      </c>
      <c r="F18" s="5">
        <v>7.7062252960673025E-2</v>
      </c>
      <c r="G18" s="5">
        <v>0.14615140232984725</v>
      </c>
      <c r="H18" s="5">
        <v>7.7062252960673025E-2</v>
      </c>
      <c r="I18" s="5">
        <v>0.14615140232984725</v>
      </c>
    </row>
    <row r="19" spans="1:9" x14ac:dyDescent="0.15">
      <c r="A19" s="5" t="s">
        <v>32</v>
      </c>
      <c r="B19" s="5">
        <v>4.8582056596362864E-4</v>
      </c>
      <c r="C19" s="5">
        <v>1.1074543371452396E-4</v>
      </c>
      <c r="D19" s="5">
        <v>4.3868225503180689</v>
      </c>
      <c r="E19" s="5">
        <v>5.3073452641715861E-4</v>
      </c>
      <c r="F19" s="5">
        <v>2.4977226159998646E-4</v>
      </c>
      <c r="G19" s="5">
        <v>7.2186887032727083E-4</v>
      </c>
      <c r="H19" s="5">
        <v>2.4977226159998646E-4</v>
      </c>
      <c r="I19" s="5">
        <v>7.2186887032727083E-4</v>
      </c>
    </row>
    <row r="20" spans="1:9" x14ac:dyDescent="0.15">
      <c r="A20" s="5" t="s">
        <v>55</v>
      </c>
      <c r="B20" s="5">
        <v>-8.7253589041082424</v>
      </c>
      <c r="C20" s="5">
        <v>3.7557387623107887</v>
      </c>
      <c r="D20" s="5">
        <v>-2.3232070855587947</v>
      </c>
      <c r="E20" s="5">
        <v>3.4633264524785753E-2</v>
      </c>
      <c r="F20" s="5">
        <v>-16.730526582276802</v>
      </c>
      <c r="G20" s="5">
        <v>-0.72019122593968277</v>
      </c>
      <c r="H20" s="5">
        <v>-16.730526582276802</v>
      </c>
      <c r="I20" s="5">
        <v>-0.72019122593968277</v>
      </c>
    </row>
    <row r="21" spans="1:9" ht="14" thickBot="1" x14ac:dyDescent="0.2">
      <c r="A21" s="6" t="s">
        <v>56</v>
      </c>
      <c r="B21" s="6">
        <v>12.493781009582609</v>
      </c>
      <c r="C21" s="6">
        <v>3.7000970903248547</v>
      </c>
      <c r="D21" s="6">
        <v>3.3766089658165432</v>
      </c>
      <c r="E21" s="6">
        <v>4.1523656308982771E-3</v>
      </c>
      <c r="F21" s="6">
        <v>4.6072107478826547</v>
      </c>
      <c r="G21" s="6">
        <v>20.380351271282564</v>
      </c>
      <c r="H21" s="6">
        <v>4.6072107478826547</v>
      </c>
      <c r="I21" s="6">
        <v>20.380351271282564</v>
      </c>
    </row>
    <row r="23" spans="1:9" x14ac:dyDescent="0.15">
      <c r="A23" t="s">
        <v>57</v>
      </c>
      <c r="B23" t="s">
        <v>58</v>
      </c>
    </row>
    <row r="24" spans="1:9" x14ac:dyDescent="0.15">
      <c r="B24" t="s">
        <v>59</v>
      </c>
    </row>
    <row r="25" spans="1:9" x14ac:dyDescent="0.15">
      <c r="B25" t="s">
        <v>60</v>
      </c>
    </row>
    <row r="26" spans="1:9" x14ac:dyDescent="0.15">
      <c r="A26" t="s">
        <v>61</v>
      </c>
      <c r="B26" t="s">
        <v>62</v>
      </c>
      <c r="C26" t="s">
        <v>63</v>
      </c>
      <c r="D26" t="s">
        <v>64</v>
      </c>
    </row>
    <row r="27" spans="1:9" x14ac:dyDescent="0.15">
      <c r="B27" t="s">
        <v>38</v>
      </c>
      <c r="D27">
        <v>732</v>
      </c>
    </row>
    <row r="28" spans="1:9" x14ac:dyDescent="0.15">
      <c r="B28" t="s">
        <v>35</v>
      </c>
      <c r="D28">
        <v>825000</v>
      </c>
    </row>
    <row r="29" spans="1:9" x14ac:dyDescent="0.15">
      <c r="B29" t="s">
        <v>39</v>
      </c>
      <c r="D29">
        <v>0</v>
      </c>
    </row>
    <row r="30" spans="1:9" x14ac:dyDescent="0.15">
      <c r="B30" t="s">
        <v>40</v>
      </c>
      <c r="D30">
        <v>1</v>
      </c>
    </row>
    <row r="31" spans="1:9" x14ac:dyDescent="0.15">
      <c r="B31" t="s">
        <v>42</v>
      </c>
      <c r="D31">
        <f>B17</f>
        <v>-18.450405433173941</v>
      </c>
    </row>
    <row r="32" spans="1:9" x14ac:dyDescent="0.15">
      <c r="B32" t="s">
        <v>36</v>
      </c>
      <c r="D32">
        <f>D31+(B18*D27)+(B19*D28)+(B20*D29)+(B21*D30)</f>
        <v>476.54154033273272</v>
      </c>
    </row>
    <row r="34" spans="2:4" x14ac:dyDescent="0.15">
      <c r="B34" t="s">
        <v>65</v>
      </c>
      <c r="D34">
        <f>(D32+2800)/125</f>
        <v>26.212332322661862</v>
      </c>
    </row>
    <row r="35" spans="2:4" x14ac:dyDescent="0.15">
      <c r="B35" t="s">
        <v>66</v>
      </c>
      <c r="D35">
        <v>23</v>
      </c>
    </row>
    <row r="36" spans="2:4" x14ac:dyDescent="0.15">
      <c r="B36" t="s">
        <v>67</v>
      </c>
      <c r="D36">
        <f>D34-D35</f>
        <v>3.2123323226618616</v>
      </c>
    </row>
  </sheetData>
  <phoneticPr fontId="3" type="noConversion"/>
  <pageMargins left="0.7" right="0.7" top="0.75" bottom="0.75" header="0.3" footer="0.3"/>
  <pageSetup paperSize="3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1" sqref="C41"/>
    </sheetView>
  </sheetViews>
  <sheetFormatPr baseColWidth="10" defaultColWidth="8.83203125" defaultRowHeight="13" x14ac:dyDescent="0.15"/>
  <sheetData>
    <row r="1" spans="1:4" ht="17" thickBo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7" thickBot="1" x14ac:dyDescent="0.25">
      <c r="A2" s="3">
        <v>1</v>
      </c>
      <c r="B2" s="3">
        <v>51</v>
      </c>
      <c r="C2" s="3">
        <v>25750</v>
      </c>
      <c r="D2" s="4" t="s">
        <v>4</v>
      </c>
    </row>
    <row r="3" spans="1:4" ht="17" thickBot="1" x14ac:dyDescent="0.25">
      <c r="A3" s="3">
        <v>9</v>
      </c>
      <c r="B3" s="3">
        <v>68</v>
      </c>
      <c r="C3" s="3">
        <v>25000</v>
      </c>
      <c r="D3" s="4" t="s">
        <v>6</v>
      </c>
    </row>
    <row r="4" spans="1:4" ht="17" thickBot="1" x14ac:dyDescent="0.25">
      <c r="A4" s="3">
        <v>20</v>
      </c>
      <c r="B4" s="3">
        <v>67</v>
      </c>
      <c r="C4" s="3">
        <v>40000</v>
      </c>
      <c r="D4" s="4" t="s">
        <v>6</v>
      </c>
    </row>
    <row r="5" spans="1:4" ht="17" thickBot="1" x14ac:dyDescent="0.25">
      <c r="A5" s="3">
        <v>1</v>
      </c>
      <c r="B5" s="3">
        <v>124</v>
      </c>
      <c r="C5" s="3">
        <v>35000</v>
      </c>
      <c r="D5" s="4" t="s">
        <v>4</v>
      </c>
    </row>
    <row r="6" spans="1:4" ht="17" thickBot="1" x14ac:dyDescent="0.25">
      <c r="A6" s="3">
        <v>8</v>
      </c>
      <c r="B6" s="3">
        <v>124</v>
      </c>
      <c r="C6" s="3">
        <v>25000</v>
      </c>
      <c r="D6" s="4" t="s">
        <v>5</v>
      </c>
    </row>
    <row r="7" spans="1:4" ht="17" thickBot="1" x14ac:dyDescent="0.25">
      <c r="A7" s="3">
        <v>30</v>
      </c>
      <c r="B7" s="3">
        <v>134</v>
      </c>
      <c r="C7" s="3">
        <v>50000</v>
      </c>
      <c r="D7" s="4" t="s">
        <v>6</v>
      </c>
    </row>
    <row r="8" spans="1:4" ht="17" thickBot="1" x14ac:dyDescent="0.25">
      <c r="A8" s="3">
        <v>20</v>
      </c>
      <c r="B8" s="3">
        <v>157</v>
      </c>
      <c r="C8" s="3">
        <v>48000</v>
      </c>
      <c r="D8" s="4" t="s">
        <v>4</v>
      </c>
    </row>
    <row r="9" spans="1:4" ht="17" thickBot="1" x14ac:dyDescent="0.25">
      <c r="A9" s="3">
        <v>8</v>
      </c>
      <c r="B9" s="3">
        <v>190</v>
      </c>
      <c r="C9" s="3">
        <v>32000</v>
      </c>
      <c r="D9" s="4" t="s">
        <v>4</v>
      </c>
    </row>
    <row r="10" spans="1:4" ht="17" thickBot="1" x14ac:dyDescent="0.25">
      <c r="A10" s="3">
        <v>20</v>
      </c>
      <c r="B10" s="3">
        <v>205</v>
      </c>
      <c r="C10" s="3">
        <v>70000</v>
      </c>
      <c r="D10" s="4" t="s">
        <v>4</v>
      </c>
    </row>
    <row r="11" spans="1:4" ht="17" thickBot="1" x14ac:dyDescent="0.25">
      <c r="A11" s="3">
        <v>50</v>
      </c>
      <c r="B11" s="3">
        <v>230</v>
      </c>
      <c r="C11" s="3">
        <v>75000</v>
      </c>
      <c r="D11" s="4" t="s">
        <v>5</v>
      </c>
    </row>
    <row r="12" spans="1:4" ht="17" thickBot="1" x14ac:dyDescent="0.25">
      <c r="A12" s="3">
        <v>35</v>
      </c>
      <c r="B12" s="3">
        <v>265</v>
      </c>
      <c r="C12" s="3">
        <v>50000</v>
      </c>
      <c r="D12" s="4" t="s">
        <v>5</v>
      </c>
    </row>
    <row r="13" spans="1:4" ht="17" thickBot="1" x14ac:dyDescent="0.25">
      <c r="A13" s="3">
        <v>65</v>
      </c>
      <c r="B13" s="3">
        <v>296</v>
      </c>
      <c r="C13" s="3">
        <v>75000</v>
      </c>
      <c r="D13" s="4" t="s">
        <v>6</v>
      </c>
    </row>
    <row r="14" spans="1:4" ht="17" thickBot="1" x14ac:dyDescent="0.25">
      <c r="A14" s="3">
        <v>35</v>
      </c>
      <c r="B14" s="3">
        <v>336</v>
      </c>
      <c r="C14" s="3">
        <v>50000</v>
      </c>
      <c r="D14" s="4" t="s">
        <v>5</v>
      </c>
    </row>
    <row r="15" spans="1:4" ht="17" thickBot="1" x14ac:dyDescent="0.25">
      <c r="A15" s="3">
        <v>60</v>
      </c>
      <c r="B15" s="3">
        <v>359</v>
      </c>
      <c r="C15" s="3">
        <v>75000</v>
      </c>
      <c r="D15" s="4" t="s">
        <v>5</v>
      </c>
    </row>
    <row r="16" spans="1:4" ht="17" thickBot="1" x14ac:dyDescent="0.25">
      <c r="A16" s="3">
        <v>85</v>
      </c>
      <c r="B16" s="3">
        <v>403</v>
      </c>
      <c r="C16" s="3">
        <v>81000</v>
      </c>
      <c r="D16" s="4" t="s">
        <v>6</v>
      </c>
    </row>
    <row r="17" spans="1:4" ht="17" thickBot="1" x14ac:dyDescent="0.25">
      <c r="A17" s="3">
        <v>40</v>
      </c>
      <c r="B17" s="3">
        <v>418</v>
      </c>
      <c r="C17" s="3">
        <v>60000</v>
      </c>
      <c r="D17" s="4" t="s">
        <v>4</v>
      </c>
    </row>
    <row r="18" spans="1:4" ht="17" thickBot="1" x14ac:dyDescent="0.25">
      <c r="A18" s="3">
        <v>75</v>
      </c>
      <c r="B18" s="3">
        <v>437</v>
      </c>
      <c r="C18" s="3">
        <v>53000</v>
      </c>
      <c r="D18" s="4" t="s">
        <v>6</v>
      </c>
    </row>
    <row r="19" spans="1:4" ht="17" thickBot="1" x14ac:dyDescent="0.25">
      <c r="A19" s="3">
        <v>85</v>
      </c>
      <c r="B19" s="3">
        <v>451</v>
      </c>
      <c r="C19" s="3">
        <v>90000</v>
      </c>
      <c r="D19" s="4" t="s">
        <v>6</v>
      </c>
    </row>
    <row r="20" spans="1:4" ht="17" thickBot="1" x14ac:dyDescent="0.25">
      <c r="A20" s="3">
        <v>65</v>
      </c>
      <c r="B20" s="3">
        <v>465</v>
      </c>
      <c r="C20" s="3">
        <v>70000</v>
      </c>
      <c r="D20" s="4" t="s">
        <v>4</v>
      </c>
    </row>
    <row r="21" spans="1:4" ht="17" thickBot="1" x14ac:dyDescent="0.25">
      <c r="A21" s="3">
        <v>95</v>
      </c>
      <c r="B21" s="3">
        <v>491</v>
      </c>
      <c r="C21" s="3">
        <v>100000</v>
      </c>
      <c r="D21" s="4" t="s">
        <v>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32" sqref="B32:D39"/>
    </sheetView>
  </sheetViews>
  <sheetFormatPr baseColWidth="10" defaultRowHeight="13" x14ac:dyDescent="0.15"/>
  <cols>
    <col min="1" max="1" width="17.33203125" bestFit="1" customWidth="1"/>
  </cols>
  <sheetData>
    <row r="1" spans="1:9" x14ac:dyDescent="0.15">
      <c r="A1" t="s">
        <v>7</v>
      </c>
    </row>
    <row r="2" spans="1:9" ht="14" thickBot="1" x14ac:dyDescent="0.2"/>
    <row r="3" spans="1:9" x14ac:dyDescent="0.15">
      <c r="A3" s="8" t="s">
        <v>8</v>
      </c>
      <c r="B3" s="8"/>
    </row>
    <row r="4" spans="1:9" x14ac:dyDescent="0.15">
      <c r="A4" s="5" t="s">
        <v>9</v>
      </c>
      <c r="B4" s="5">
        <v>0.93682622258527759</v>
      </c>
    </row>
    <row r="5" spans="1:9" x14ac:dyDescent="0.15">
      <c r="A5" s="5" t="s">
        <v>10</v>
      </c>
      <c r="B5" s="5">
        <v>0.87764337132340009</v>
      </c>
    </row>
    <row r="6" spans="1:9" x14ac:dyDescent="0.15">
      <c r="A6" s="5" t="s">
        <v>11</v>
      </c>
      <c r="B6" s="5">
        <v>0.86324847383203529</v>
      </c>
    </row>
    <row r="7" spans="1:9" x14ac:dyDescent="0.15">
      <c r="A7" s="5" t="s">
        <v>12</v>
      </c>
      <c r="B7" s="5">
        <v>11.20647332176701</v>
      </c>
    </row>
    <row r="8" spans="1:9" ht="14" thickBot="1" x14ac:dyDescent="0.2">
      <c r="A8" s="6" t="s">
        <v>13</v>
      </c>
      <c r="B8" s="6">
        <v>20</v>
      </c>
    </row>
    <row r="10" spans="1:9" ht="14" thickBot="1" x14ac:dyDescent="0.2">
      <c r="A10" t="s">
        <v>14</v>
      </c>
    </row>
    <row r="11" spans="1:9" x14ac:dyDescent="0.15">
      <c r="A11" s="7"/>
      <c r="B11" s="7" t="s">
        <v>19</v>
      </c>
      <c r="C11" s="7" t="s">
        <v>20</v>
      </c>
      <c r="D11" s="7" t="s">
        <v>21</v>
      </c>
      <c r="E11" s="7" t="s">
        <v>22</v>
      </c>
      <c r="F11" s="7" t="s">
        <v>23</v>
      </c>
    </row>
    <row r="12" spans="1:9" x14ac:dyDescent="0.15">
      <c r="A12" s="5" t="s">
        <v>15</v>
      </c>
      <c r="B12" s="5">
        <v>2</v>
      </c>
      <c r="C12" s="5">
        <v>15313.604246704912</v>
      </c>
      <c r="D12" s="5">
        <v>7656.802123352456</v>
      </c>
      <c r="E12" s="5">
        <v>60.969060172181599</v>
      </c>
      <c r="F12" s="5">
        <v>1.7572508786104934E-8</v>
      </c>
    </row>
    <row r="13" spans="1:9" x14ac:dyDescent="0.15">
      <c r="A13" s="5" t="s">
        <v>16</v>
      </c>
      <c r="B13" s="5">
        <v>17</v>
      </c>
      <c r="C13" s="5">
        <v>2134.9457532950873</v>
      </c>
      <c r="D13" s="5">
        <v>125.58504431147573</v>
      </c>
      <c r="E13" s="5"/>
      <c r="F13" s="5"/>
    </row>
    <row r="14" spans="1:9" ht="14" thickBot="1" x14ac:dyDescent="0.2">
      <c r="A14" s="6" t="s">
        <v>17</v>
      </c>
      <c r="B14" s="6">
        <v>19</v>
      </c>
      <c r="C14" s="6">
        <v>17448.55</v>
      </c>
      <c r="D14" s="6"/>
      <c r="E14" s="6"/>
      <c r="F14" s="6"/>
    </row>
    <row r="15" spans="1:9" ht="14" thickBot="1" x14ac:dyDescent="0.2"/>
    <row r="16" spans="1:9" x14ac:dyDescent="0.15">
      <c r="A16" s="7"/>
      <c r="B16" s="7" t="s">
        <v>24</v>
      </c>
      <c r="C16" s="7" t="s">
        <v>12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</row>
    <row r="17" spans="1:9" x14ac:dyDescent="0.15">
      <c r="A17" s="5" t="s">
        <v>18</v>
      </c>
      <c r="B17" s="5">
        <v>-24.266712467200751</v>
      </c>
      <c r="C17" s="5">
        <v>7.0204611412546694</v>
      </c>
      <c r="D17" s="5">
        <v>-3.4565695869465207</v>
      </c>
      <c r="E17" s="5">
        <v>3.0148867553840865E-3</v>
      </c>
      <c r="F17" s="5">
        <v>-39.078590746593321</v>
      </c>
      <c r="G17" s="5">
        <v>-9.4548341878081832</v>
      </c>
      <c r="H17" s="5">
        <v>-39.078590746593321</v>
      </c>
      <c r="I17" s="5">
        <v>-9.4548341878081832</v>
      </c>
    </row>
    <row r="18" spans="1:9" x14ac:dyDescent="0.15">
      <c r="A18" s="5" t="s">
        <v>31</v>
      </c>
      <c r="B18" s="5">
        <v>0.10190727701013547</v>
      </c>
      <c r="C18" s="5">
        <v>2.8354561441281938E-2</v>
      </c>
      <c r="D18" s="5">
        <v>3.5940346748501195</v>
      </c>
      <c r="E18" s="5">
        <v>2.2376888930141755E-3</v>
      </c>
      <c r="F18" s="5">
        <v>4.2084381578686922E-2</v>
      </c>
      <c r="G18" s="5">
        <v>0.161730172441584</v>
      </c>
      <c r="H18" s="5">
        <v>4.2084381578686922E-2</v>
      </c>
      <c r="I18" s="5">
        <v>0.161730172441584</v>
      </c>
    </row>
    <row r="19" spans="1:9" ht="14" thickBot="1" x14ac:dyDescent="0.2">
      <c r="A19" s="6" t="s">
        <v>32</v>
      </c>
      <c r="B19" s="6">
        <v>6.6844965012046115E-4</v>
      </c>
      <c r="C19" s="6">
        <v>1.8754213204376423E-4</v>
      </c>
      <c r="D19" s="6">
        <v>3.564263895456163</v>
      </c>
      <c r="E19" s="6">
        <v>2.3870242715490477E-3</v>
      </c>
      <c r="F19" s="6">
        <v>2.7277033843445448E-4</v>
      </c>
      <c r="G19" s="6">
        <v>1.0641289618064679E-3</v>
      </c>
      <c r="H19" s="6">
        <v>2.7277033843445448E-4</v>
      </c>
      <c r="I19" s="6">
        <v>1.0641289618064679E-3</v>
      </c>
    </row>
    <row r="21" spans="1:9" x14ac:dyDescent="0.15">
      <c r="A21" t="s">
        <v>50</v>
      </c>
      <c r="B21" t="s">
        <v>62</v>
      </c>
      <c r="C21" t="s">
        <v>49</v>
      </c>
    </row>
    <row r="22" spans="1:9" x14ac:dyDescent="0.15">
      <c r="B22" t="s">
        <v>34</v>
      </c>
      <c r="C22">
        <v>750</v>
      </c>
    </row>
    <row r="23" spans="1:9" x14ac:dyDescent="0.15">
      <c r="B23" t="s">
        <v>35</v>
      </c>
      <c r="C23">
        <v>13000</v>
      </c>
    </row>
    <row r="24" spans="1:9" x14ac:dyDescent="0.15">
      <c r="B24" t="s">
        <v>36</v>
      </c>
      <c r="C24">
        <f>B17+B18*C22+B19*C23</f>
        <v>60.853590741966848</v>
      </c>
    </row>
    <row r="27" spans="1:9" x14ac:dyDescent="0.15">
      <c r="A27" t="s">
        <v>37</v>
      </c>
      <c r="B27" t="s">
        <v>43</v>
      </c>
    </row>
    <row r="28" spans="1:9" x14ac:dyDescent="0.15">
      <c r="B28" t="s">
        <v>44</v>
      </c>
    </row>
    <row r="29" spans="1:9" x14ac:dyDescent="0.15">
      <c r="B29" t="s">
        <v>45</v>
      </c>
    </row>
    <row r="30" spans="1:9" x14ac:dyDescent="0.15">
      <c r="B30" t="s">
        <v>46</v>
      </c>
    </row>
    <row r="32" spans="1:9" x14ac:dyDescent="0.15">
      <c r="B32" t="s">
        <v>62</v>
      </c>
      <c r="C32" t="s">
        <v>47</v>
      </c>
      <c r="D32" t="s">
        <v>33</v>
      </c>
      <c r="E32" t="s">
        <v>48</v>
      </c>
    </row>
    <row r="33" spans="2:5" x14ac:dyDescent="0.15">
      <c r="B33" t="s">
        <v>38</v>
      </c>
      <c r="C33">
        <v>4011</v>
      </c>
      <c r="D33">
        <v>5132</v>
      </c>
      <c r="E33">
        <v>5889</v>
      </c>
    </row>
    <row r="34" spans="2:5" x14ac:dyDescent="0.15">
      <c r="B34" t="s">
        <v>35</v>
      </c>
      <c r="C34">
        <v>0.32500000000000001</v>
      </c>
      <c r="D34">
        <v>0.33400000000000002</v>
      </c>
      <c r="E34">
        <v>0.318</v>
      </c>
    </row>
    <row r="35" spans="2:5" x14ac:dyDescent="0.15">
      <c r="B35" t="s">
        <v>39</v>
      </c>
      <c r="C35">
        <v>0</v>
      </c>
      <c r="D35">
        <v>0</v>
      </c>
      <c r="E35">
        <v>0</v>
      </c>
    </row>
    <row r="36" spans="2:5" x14ac:dyDescent="0.15">
      <c r="B36" t="s">
        <v>40</v>
      </c>
      <c r="C36">
        <v>0</v>
      </c>
      <c r="D36">
        <v>0</v>
      </c>
      <c r="E36">
        <v>0</v>
      </c>
    </row>
    <row r="37" spans="2:5" x14ac:dyDescent="0.15">
      <c r="B37" t="s">
        <v>41</v>
      </c>
      <c r="C37">
        <v>0</v>
      </c>
      <c r="D37">
        <v>1</v>
      </c>
      <c r="E37">
        <v>0</v>
      </c>
    </row>
    <row r="38" spans="2:5" x14ac:dyDescent="0.15">
      <c r="B38" t="s">
        <v>42</v>
      </c>
      <c r="C38">
        <v>-468</v>
      </c>
      <c r="D38">
        <v>-468</v>
      </c>
      <c r="E38">
        <v>-468</v>
      </c>
    </row>
    <row r="39" spans="2:5" x14ac:dyDescent="0.15">
      <c r="B39" t="s">
        <v>36</v>
      </c>
      <c r="C39">
        <f>C38+(0.067*C33)+(1349*C34)-(14.4*C35)-(9.3*C36)+(16.5*C37)</f>
        <v>239.16200000000003</v>
      </c>
      <c r="D39">
        <f t="shared" ref="D39:E39" si="0">D38+(0.067*D33)+(1349*D34)-(14.4*D35)-(9.3*D36)+(16.5*D37)</f>
        <v>342.91</v>
      </c>
      <c r="E39">
        <f t="shared" si="0"/>
        <v>355.54500000000007</v>
      </c>
    </row>
  </sheetData>
  <phoneticPr fontId="3" type="noConversion"/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Sheet1-l18</vt:lpstr>
      <vt:lpstr>Sheet1-l18-lm</vt:lpstr>
      <vt:lpstr>Sheet1</vt:lpstr>
      <vt:lpstr>Sheet1-lm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2018-12-31T03:52:45Z</dcterms:modified>
</cp:coreProperties>
</file>