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frontend\"/>
    </mc:Choice>
  </mc:AlternateContent>
  <xr:revisionPtr revIDLastSave="0" documentId="13_ncr:1_{791D56E7-F2F3-4782-BABF-161A3B10AB4E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E15" i="15"/>
  <c r="F15" i="15"/>
  <c r="D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30" i="15" s="1"/>
  <c r="D27" i="15"/>
  <c r="D29" i="15"/>
  <c r="E15" i="17" a="1"/>
  <c r="E10" i="17" a="1"/>
  <c r="C18" i="17" a="1"/>
  <c r="C4" i="17" a="1"/>
  <c r="E9" i="17" a="1"/>
  <c r="C12" i="17" a="1"/>
  <c r="C7" i="17" a="1"/>
  <c r="C17" i="17" a="1"/>
  <c r="C10" i="17" a="1"/>
  <c r="C15" i="17" a="1"/>
  <c r="C9" i="17" a="1"/>
  <c r="C3" i="17" a="1"/>
  <c r="C2" i="17" a="1"/>
  <c r="C13" i="17" a="1"/>
  <c r="C16" i="17" a="1"/>
  <c r="C5" i="17" a="1"/>
  <c r="C14" i="17" a="1"/>
  <c r="E12" i="17" a="1"/>
  <c r="E14" i="17" a="1"/>
  <c r="C11" i="17" a="1"/>
  <c r="C6" i="17" a="1"/>
  <c r="E11" i="17" a="1"/>
  <c r="E13" i="17" a="1"/>
  <c r="C8" i="17" a="1"/>
  <c r="E15" i="17" l="1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H12" i="17" a="1"/>
  <c r="H12" i="17" s="1"/>
  <c r="C14" i="17"/>
  <c r="C11" i="17"/>
  <c r="C13" i="17"/>
  <c r="C15" i="17"/>
  <c r="C12" i="17"/>
  <c r="G30" i="15"/>
  <c r="F12" i="17" s="1" a="1"/>
  <c r="E9" i="17"/>
  <c r="E10" i="17"/>
  <c r="C16" i="17"/>
  <c r="C17" i="17"/>
  <c r="C18" i="17"/>
  <c r="C10" i="17"/>
  <c r="C9" i="17"/>
  <c r="C6" i="17"/>
  <c r="C2" i="17"/>
  <c r="C3" i="17"/>
  <c r="C8" i="17"/>
  <c r="C4" i="17"/>
  <c r="C5" i="17"/>
  <c r="C7" i="17"/>
  <c r="I8" i="17" a="1"/>
  <c r="I8" i="17" s="1"/>
  <c r="I16" i="17" a="1"/>
  <c r="I16" i="17" s="1"/>
  <c r="H6" i="17" a="1"/>
  <c r="H6" i="17" s="1"/>
  <c r="H7" i="17" a="1"/>
  <c r="H7" i="17" s="1"/>
  <c r="H5" i="17" a="1"/>
  <c r="H5" i="17" s="1"/>
  <c r="H11" i="17" a="1"/>
  <c r="H11" i="17" s="1"/>
  <c r="H2" i="17" a="1"/>
  <c r="H2" i="17" s="1"/>
  <c r="H3" i="17" a="1"/>
  <c r="H3" i="17" s="1"/>
  <c r="H17" i="17" a="1"/>
  <c r="H17" i="17" s="1"/>
  <c r="H16" i="17" a="1"/>
  <c r="H16" i="17" s="1"/>
  <c r="H8" i="17" a="1"/>
  <c r="H8" i="17" s="1"/>
  <c r="F13" i="17" a="1"/>
  <c r="D3" i="17" a="1"/>
  <c r="D12" i="17" a="1"/>
  <c r="E8" i="17" a="1"/>
  <c r="D17" i="17" a="1"/>
  <c r="D7" i="17" a="1"/>
  <c r="D11" i="17" a="1"/>
  <c r="E18" i="17" a="1"/>
  <c r="E16" i="17" a="1"/>
  <c r="D9" i="17" a="1"/>
  <c r="E17" i="17" a="1"/>
  <c r="E3" i="17" a="1"/>
  <c r="D18" i="17" a="1"/>
  <c r="D14" i="17" a="1"/>
  <c r="E5" i="17" a="1"/>
  <c r="D5" i="17" a="1"/>
  <c r="E2" i="17" a="1"/>
  <c r="D6" i="17" a="1"/>
  <c r="E6" i="17" a="1"/>
  <c r="D16" i="17" a="1"/>
  <c r="D8" i="17" a="1"/>
  <c r="D2" i="17" a="1"/>
  <c r="D13" i="17" a="1"/>
  <c r="E7" i="17" a="1"/>
  <c r="D10" i="17" a="1"/>
  <c r="E4" i="17" a="1"/>
  <c r="D4" i="17" a="1"/>
  <c r="D15" i="17" a="1"/>
  <c r="H18" i="17" l="1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F13" i="17"/>
  <c r="F11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<sst xmlns="http://schemas.openxmlformats.org/spreadsheetml/2006/main" count="59071" uniqueCount="59028">
  <si>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</si>
  <si>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</si>
  <si>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</si>
  <si>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</si>
  <si>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</si>
  <si>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</si>
  <si>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</si>
  <si>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</si>
  <si>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</si>
  <si>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</si>
  <si>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</si>
  <si>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</si>
  <si>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</si>
  <si>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</si>
  <si>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</si>
  <si>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</si>
  <si>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</si>
  <si>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</si>
  <si>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</si>
  <si>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</si>
  <si>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</si>
  <si>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</si>
  <si>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</si>
  <si>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</si>
  <si>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</si>
  <si>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</si>
  <si>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</si>
  <si>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</si>
  <si>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</si>
  <si>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</si>
  <si>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</si>
  <si>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</si>
  <si>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</si>
  <si>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</si>
  <si>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</si>
  <si>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</si>
  <si>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</si>
  <si>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</si>
  <si>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</si>
  <si>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</si>
  <si>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</si>
  <si>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</si>
  <si>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</si>
  <si>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</si>
  <si>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</si>
  <si>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</si>
  <si>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</si>
  <si>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</si>
  <si>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</si>
  <si>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</si>
  <si>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</si>
  <si>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</si>
  <si>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</si>
  <si>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</si>
  <si>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</si>
  <si>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</si>
  <si>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</si>
  <si>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</si>
  <si>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</si>
  <si>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</si>
  <si>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</si>
  <si>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</si>
  <si>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</si>
  <si>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</si>
  <si>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</si>
  <si>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</si>
  <si>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</si>
  <si>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</si>
  <si>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</si>
  <si>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</si>
  <si>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</si>
  <si>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</si>
  <si>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</si>
  <si>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</si>
  <si>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</si>
  <si>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</si>
  <si>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</si>
  <si>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</si>
  <si>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</si>
  <si>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</si>
  <si>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</si>
  <si>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</si>
  <si>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</si>
  <si>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</si>
  <si>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</si>
  <si>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</si>
  <si>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</si>
  <si>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</si>
  <si>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</si>
  <si>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</si>
  <si>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</si>
  <si>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</si>
  <si>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</si>
  <si>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</si>
  <si>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</si>
  <si>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</si>
  <si>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</si>
  <si>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</si>
  <si>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</si>
  <si>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</si>
  <si>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</si>
  <si>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</si>
  <si>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</si>
  <si>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</si>
  <si>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</si>
  <si>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</si>
  <si>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</si>
  <si>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</si>
  <si>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</si>
  <si>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</si>
  <si>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</si>
  <si>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</si>
  <si>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</si>
  <si>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</si>
  <si>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</si>
  <si>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</si>
  <si>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</si>
  <si>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</si>
  <si>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</si>
  <si>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</si>
  <si>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</si>
  <si>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</si>
  <si>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</si>
  <si>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</si>
  <si>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</si>
  <si>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</si>
  <si>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</si>
  <si>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</si>
  <si>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</si>
  <si>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</si>
  <si>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</si>
  <si>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</si>
  <si>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</si>
  <si>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</si>
  <si>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</si>
  <si>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</si>
  <si>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</si>
  <si>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</si>
  <si>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</si>
  <si>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</si>
  <si>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</si>
  <si>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</si>
  <si>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</si>
  <si>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</si>
  <si>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</si>
  <si>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</si>
  <si>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</si>
  <si>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</si>
  <si>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</si>
  <si>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</si>
  <si>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</si>
  <si>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</si>
  <si>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</si>
  <si>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</si>
  <si>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</si>
  <si>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</si>
  <si>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</si>
  <si>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</si>
  <si>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</si>
  <si>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</si>
  <si>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</si>
  <si>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</si>
  <si>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</si>
  <si>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</si>
  <si>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</si>
  <si>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</si>
  <si>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</si>
  <si>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</si>
  <si>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</si>
  <si>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</si>
  <si>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</si>
  <si>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</si>
  <si>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</si>
  <si>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</si>
  <si>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</si>
  <si>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</si>
  <si>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</si>
  <si>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</si>
  <si>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</si>
  <si>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</si>
  <si>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</si>
  <si>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</si>
  <si>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</si>
  <si>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</si>
  <si>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</si>
  <si>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</si>
  <si>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</si>
  <si>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</si>
  <si>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</si>
  <si>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</si>
  <si>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</si>
  <si>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</si>
  <si>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</si>
  <si>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</si>
  <si>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</si>
  <si>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</si>
  <si>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</si>
  <si>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</si>
  <si>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</si>
  <si>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</si>
  <si>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</si>
  <si>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</si>
  <si>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</si>
  <si>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</si>
  <si>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</si>
  <si>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</si>
  <si>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</si>
  <si>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</si>
  <si>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</si>
  <si>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</si>
  <si>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</si>
  <si>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</si>
  <si>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</si>
  <si>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</si>
  <si>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</si>
  <si>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</si>
  <si>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</si>
  <si>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</si>
  <si>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</si>
  <si>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</si>
  <si>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</si>
  <si>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</si>
  <si>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</si>
  <si>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</si>
  <si>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</si>
  <si>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</si>
  <si>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</si>
  <si>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</si>
  <si>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</si>
  <si>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</si>
  <si>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</si>
  <si>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</si>
  <si>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</si>
  <si>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</si>
  <si>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</si>
  <si>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</si>
  <si>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</si>
  <si>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</si>
  <si>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</si>
  <si>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</si>
  <si>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</si>
  <si>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</si>
  <si>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</si>
  <si>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</si>
  <si>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</si>
  <si>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</si>
  <si>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</si>
  <si>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</si>
  <si>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</si>
  <si>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</si>
  <si>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</si>
  <si>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</si>
  <si>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</si>
  <si>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</si>
  <si>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</si>
  <si>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</si>
  <si>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</si>
  <si>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</si>
  <si>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</si>
  <si>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</si>
  <si>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</si>
  <si>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</si>
  <si>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</si>
  <si>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</si>
  <si>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</si>
  <si>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</si>
  <si>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</si>
  <si>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</si>
  <si>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</si>
  <si>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</si>
  <si>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</si>
  <si>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</si>
  <si>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</si>
  <si>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</si>
  <si>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</si>
  <si>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</si>
  <si>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</si>
  <si>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</si>
  <si>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</si>
  <si>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</si>
  <si>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</si>
  <si>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</si>
  <si>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</si>
  <si>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</si>
  <si>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</si>
  <si>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</si>
  <si>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</si>
  <si>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</si>
  <si>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</si>
  <si>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</si>
  <si>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</si>
  <si>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</si>
  <si>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</si>
  <si>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</si>
  <si>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</si>
  <si>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</si>
  <si>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</si>
  <si>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</si>
  <si>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</si>
  <si>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</si>
  <si>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</si>
  <si>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</si>
  <si>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</si>
  <si>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</si>
  <si>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</si>
  <si>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</si>
  <si>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</si>
  <si>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</si>
  <si>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</si>
  <si>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</si>
  <si>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</si>
  <si>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</si>
  <si>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</si>
  <si>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</si>
  <si>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</si>
  <si>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</si>
  <si>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</si>
  <si>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</si>
  <si>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</si>
  <si>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</si>
  <si>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</si>
  <si>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</si>
  <si>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</si>
  <si>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</si>
  <si>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</si>
  <si>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</si>
  <si>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</si>
  <si>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</si>
  <si>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</si>
  <si>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</si>
  <si>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</si>
  <si>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</si>
  <si>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</si>
  <si>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</si>
  <si>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</si>
  <si>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</si>
  <si>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</si>
  <si>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</si>
  <si>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</si>
  <si>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</si>
  <si>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</si>
  <si>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</si>
  <si>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</si>
  <si>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</si>
  <si>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</si>
  <si>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</si>
  <si>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</si>
  <si>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</si>
  <si>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</si>
  <si>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</si>
  <si>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</si>
  <si>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</si>
  <si>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</si>
  <si>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</si>
  <si>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</si>
  <si>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</si>
  <si>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</si>
  <si>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</si>
  <si>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</si>
  <si>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</si>
  <si>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</si>
  <si>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</si>
  <si>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</si>
  <si>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</si>
  <si>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</si>
  <si>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</si>
  <si>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</si>
  <si>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</si>
  <si>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</si>
  <si>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</si>
  <si>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</si>
  <si>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</si>
  <si>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</si>
  <si>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</si>
  <si>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</si>
  <si>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</si>
  <si>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</si>
  <si>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</si>
  <si>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</si>
  <si>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</si>
  <si>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</si>
  <si>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</si>
  <si>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</si>
  <si>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</si>
  <si>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</si>
  <si>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</si>
  <si>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</si>
  <si>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</si>
  <si>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</si>
  <si>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</si>
  <si>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</si>
  <si>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</si>
  <si>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</si>
  <si>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</si>
  <si>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</si>
  <si>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</si>
  <si>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</si>
  <si>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</si>
  <si>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</si>
  <si>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</si>
  <si>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</si>
  <si>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</si>
  <si>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</si>
  <si>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</si>
  <si>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</si>
  <si>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</si>
  <si>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</si>
  <si>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</si>
  <si>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</si>
  <si>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</si>
  <si>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</si>
  <si>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</si>
  <si>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</si>
  <si>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</si>
  <si>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</si>
  <si>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</si>
  <si>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</si>
  <si>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</si>
  <si>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</si>
  <si>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</si>
  <si>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</si>
  <si>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</si>
  <si>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</si>
  <si>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</si>
  <si>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</si>
  <si>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</si>
  <si>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</si>
  <si>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</si>
  <si>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</si>
  <si>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</si>
  <si>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</si>
  <si>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</si>
  <si>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</si>
  <si>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</si>
  <si>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</si>
  <si>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</si>
  <si>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</si>
  <si>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</si>
  <si>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</si>
  <si>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</si>
  <si>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</si>
  <si>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</si>
  <si>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</si>
  <si>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</si>
  <si>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</si>
  <si>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</si>
  <si>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</si>
  <si>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</si>
  <si>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</si>
  <si>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</si>
  <si>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</si>
  <si>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</si>
  <si>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</si>
  <si>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</si>
  <si>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</si>
  <si>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</si>
  <si>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</si>
  <si>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</si>
  <si>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</si>
  <si>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</si>
  <si>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</si>
  <si>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</si>
  <si>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</si>
  <si>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</si>
  <si>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</si>
  <si>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</si>
  <si>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</si>
  <si>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</si>
  <si>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</si>
  <si>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</si>
  <si>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</si>
  <si>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</si>
  <si>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</si>
  <si>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</si>
  <si>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</si>
  <si>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</si>
  <si>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</si>
  <si>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</si>
  <si>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</si>
  <si>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</si>
  <si>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</si>
  <si>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</si>
  <si>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</si>
  <si>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</si>
  <si>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</si>
  <si>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</si>
  <si>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</si>
  <si>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</si>
  <si>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</si>
  <si>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</si>
  <si>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</si>
  <si>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</si>
  <si>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</si>
  <si>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</si>
  <si>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</si>
  <si>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</si>
  <si>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</si>
  <si>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</si>
  <si>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</si>
  <si>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</si>
  <si>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</si>
  <si>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</si>
  <si>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</si>
  <si>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</si>
  <si>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</si>
  <si>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</si>
  <si>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</si>
  <si>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</si>
  <si>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</si>
  <si>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</si>
  <si>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</si>
  <si>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</si>
  <si>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</si>
  <si>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</si>
  <si>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</si>
  <si>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</si>
  <si>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</si>
  <si>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</si>
  <si>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</si>
  <si>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</si>
  <si>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</si>
  <si>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</si>
  <si>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</si>
  <si>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</si>
  <si>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</si>
  <si>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</si>
  <si>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</si>
  <si>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</si>
  <si>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</si>
  <si>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</si>
  <si>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</si>
  <si>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</si>
  <si>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</si>
  <si>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</si>
  <si>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</si>
  <si>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</si>
  <si>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</si>
  <si>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</si>
  <si>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</si>
  <si>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</si>
  <si>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</si>
  <si>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</si>
  <si>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</si>
  <si>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</si>
  <si>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</si>
  <si>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</si>
  <si>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</si>
  <si>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</si>
  <si>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</si>
  <si>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</si>
  <si>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</si>
  <si>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</si>
  <si>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</si>
  <si>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</si>
  <si>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</si>
  <si>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</si>
  <si>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</si>
  <si>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</si>
  <si>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</si>
  <si>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</si>
  <si>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</si>
  <si>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</si>
  <si>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</si>
  <si>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</si>
  <si>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</si>
  <si>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</si>
  <si>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</si>
  <si>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</si>
  <si>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</si>
  <si>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</si>
  <si>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</si>
  <si>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</si>
  <si>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</si>
  <si>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</si>
  <si>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</si>
  <si>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</si>
  <si>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</si>
  <si>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</si>
  <si>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</si>
  <si>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</si>
  <si>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</si>
  <si>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</si>
  <si>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</si>
  <si>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</si>
  <si>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</si>
  <si>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</si>
  <si>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</si>
  <si>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</si>
  <si>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</si>
  <si>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</si>
  <si>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</si>
  <si>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</si>
  <si>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</si>
  <si>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</si>
  <si>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</si>
  <si>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</si>
  <si>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</si>
  <si>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</si>
  <si>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</si>
  <si>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</si>
  <si>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</si>
  <si>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</si>
  <si>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</si>
  <si>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</si>
  <si>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</si>
  <si>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</si>
  <si>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</si>
  <si>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</si>
  <si>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</si>
  <si>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</si>
  <si>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</si>
  <si>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</si>
  <si>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</si>
  <si>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</si>
  <si>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</si>
  <si>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</si>
  <si>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</si>
  <si>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</si>
  <si>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</si>
  <si>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</si>
  <si>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</si>
  <si>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</si>
  <si>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</si>
  <si>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</si>
  <si>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</si>
  <si>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</si>
  <si>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</si>
  <si>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</si>
  <si>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</si>
  <si>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</si>
  <si>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</si>
  <si>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</si>
  <si>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</si>
  <si>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</si>
  <si>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</si>
  <si>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</si>
  <si>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</si>
  <si>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</si>
  <si>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</si>
  <si>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</si>
  <si>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</si>
  <si>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</si>
  <si>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</si>
  <si>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</si>
  <si>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</si>
  <si>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</si>
  <si>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</si>
  <si>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</si>
  <si>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</si>
  <si>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</si>
  <si>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</si>
  <si>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</si>
  <si>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</si>
  <si>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</si>
  <si>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</si>
  <si>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</si>
  <si>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</si>
  <si>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</si>
  <si>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</si>
  <si>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</si>
  <si>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</si>
  <si>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</si>
  <si>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</si>
  <si>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</si>
  <si>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</si>
  <si>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</si>
  <si>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</si>
  <si>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</si>
  <si>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</si>
  <si>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</si>
  <si>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</si>
  <si>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</si>
  <si>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</si>
  <si>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</si>
  <si>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</si>
  <si>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</si>
  <si>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</si>
  <si>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</si>
  <si>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</si>
  <si>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</si>
  <si>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</si>
  <si>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</si>
  <si>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</si>
  <si>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</si>
  <si>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</si>
  <si>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</si>
  <si>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</si>
  <si>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</si>
  <si>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</si>
  <si>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</si>
  <si>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</si>
  <si>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</si>
  <si>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</si>
  <si>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</si>
  <si>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</si>
  <si>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</si>
  <si>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</si>
  <si>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</si>
  <si>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</si>
  <si>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</si>
  <si>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</si>
  <si>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</si>
  <si>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</si>
  <si>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</si>
  <si>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</si>
  <si>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</si>
  <si>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</si>
  <si>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</si>
  <si>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</si>
  <si>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</si>
  <si>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</si>
  <si>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</si>
  <si>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</si>
  <si>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</si>
  <si>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</si>
  <si>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</si>
  <si>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</si>
  <si>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</si>
  <si>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</si>
  <si>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</si>
  <si>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</si>
  <si>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</si>
  <si>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</si>
  <si>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</si>
  <si>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</si>
  <si>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</si>
  <si>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</si>
  <si>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</si>
  <si>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</si>
  <si>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</si>
  <si>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</si>
  <si>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</si>
  <si>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</si>
  <si>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</si>
  <si>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</si>
  <si>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</si>
  <si>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</si>
  <si>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</si>
  <si>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</si>
  <si>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</si>
  <si>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</si>
  <si>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</si>
  <si>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</si>
  <si>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</si>
  <si>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</si>
  <si>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</si>
  <si>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</si>
  <si>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</si>
  <si>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</si>
  <si>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</si>
  <si>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</si>
  <si>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</si>
  <si>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</si>
  <si>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</si>
  <si>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</si>
  <si>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</si>
  <si>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</si>
  <si>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</si>
  <si>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</si>
  <si>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</si>
  <si>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</si>
  <si>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</si>
  <si>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</si>
  <si>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</si>
  <si>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</si>
  <si>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</si>
  <si>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</si>
  <si>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</si>
  <si>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</si>
  <si>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</si>
  <si>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</si>
  <si>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</si>
  <si>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</si>
  <si>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</si>
  <si>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</si>
  <si>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</si>
  <si>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</si>
  <si>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</si>
  <si>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</si>
  <si>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</si>
  <si>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</si>
  <si>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</si>
  <si>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</si>
  <si>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</si>
  <si>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</si>
  <si>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</si>
  <si>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</si>
  <si>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</si>
  <si>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</si>
  <si>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</si>
  <si>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</si>
  <si>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</si>
  <si>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</si>
  <si>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</si>
  <si>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</si>
  <si>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</si>
  <si>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</si>
  <si>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</si>
  <si>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</si>
  <si>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</si>
  <si>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</si>
  <si>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</si>
  <si>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</si>
  <si>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</si>
  <si>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</si>
  <si>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</si>
  <si>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</si>
  <si>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</si>
  <si>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</si>
  <si>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</si>
  <si>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</si>
  <si>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</si>
  <si>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</si>
  <si>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</si>
  <si>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</si>
  <si>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</si>
  <si>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</si>
  <si>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</si>
  <si>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</si>
  <si>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</si>
  <si>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</si>
  <si>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</si>
  <si>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</si>
  <si>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</si>
  <si>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</si>
  <si>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</si>
  <si>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</si>
  <si>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</si>
  <si>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</si>
  <si>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</si>
  <si>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</si>
  <si>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</si>
  <si>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</si>
  <si>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</si>
  <si>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</si>
  <si>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</si>
  <si>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</si>
  <si>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</si>
  <si>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</si>
  <si>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</si>
  <si>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</si>
  <si>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</si>
  <si>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</si>
  <si>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</si>
  <si>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</si>
  <si>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</si>
  <si>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</si>
  <si>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</si>
  <si>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</si>
  <si>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</si>
  <si>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</si>
  <si>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</si>
  <si>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</si>
  <si>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</si>
  <si>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</si>
  <si>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</si>
  <si>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</si>
  <si>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</si>
  <si>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</si>
  <si>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</si>
  <si>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</si>
  <si>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</si>
  <si>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</si>
  <si>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</si>
  <si>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</si>
  <si>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</si>
  <si>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</si>
  <si>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</si>
  <si>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</si>
  <si>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</si>
  <si>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</si>
  <si>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</si>
  <si>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</si>
  <si>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</si>
  <si>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</si>
  <si>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</si>
  <si>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</si>
  <si>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</si>
  <si>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</si>
  <si>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</si>
  <si>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</si>
  <si>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</si>
  <si>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</si>
  <si>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</si>
  <si>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</si>
  <si>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</si>
  <si>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</si>
  <si>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</si>
  <si>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</si>
  <si>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</si>
  <si>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</si>
  <si>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</si>
  <si>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</si>
  <si>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</si>
  <si>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</si>
  <si>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</si>
  <si>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</si>
  <si>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</si>
  <si>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</si>
  <si>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</si>
  <si>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</si>
  <si>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</si>
  <si>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</si>
  <si>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</si>
  <si>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</si>
  <si>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</si>
  <si>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</si>
  <si>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</si>
  <si>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</si>
  <si>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</si>
  <si>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</si>
  <si>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</si>
  <si>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</si>
  <si>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</si>
  <si>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</si>
  <si>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</si>
  <si>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</si>
  <si>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</si>
  <si>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</si>
  <si>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</si>
  <si>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</si>
  <si>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</si>
  <si>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</si>
  <si>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</si>
  <si>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</si>
  <si>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</si>
  <si>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</si>
  <si>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</si>
  <si>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</si>
  <si>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</si>
  <si>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</si>
  <si>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</si>
  <si>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</si>
  <si>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</si>
  <si>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</si>
  <si>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</si>
  <si>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</si>
  <si>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</si>
  <si>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</si>
  <si>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</si>
  <si>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</si>
  <si>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</si>
  <si>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</si>
  <si>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</si>
  <si>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</si>
  <si>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</si>
  <si>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</si>
  <si>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</si>
  <si>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</si>
  <si>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</si>
  <si>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</si>
  <si>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</si>
  <si>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</si>
  <si>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</si>
  <si>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</si>
  <si>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</si>
  <si>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</si>
  <si>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</si>
  <si>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</si>
  <si>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</si>
  <si>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</si>
  <si>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</si>
  <si>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</si>
  <si>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</si>
  <si>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</si>
  <si>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</si>
  <si>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</si>
  <si>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</si>
  <si>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</si>
  <si>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</si>
  <si>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</si>
  <si>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</si>
  <si>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</si>
  <si>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</si>
  <si>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</si>
  <si>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</si>
  <si>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</si>
  <si>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</si>
  <si>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</si>
  <si>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</si>
  <si>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</si>
  <si>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</si>
  <si>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</si>
  <si>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</si>
  <si>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</si>
  <si>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</si>
  <si>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</si>
  <si>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</si>
  <si>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</si>
  <si>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</si>
  <si>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</si>
  <si>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</si>
  <si>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</si>
  <si>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</si>
  <si>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</si>
  <si>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</si>
  <si>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</si>
  <si>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</si>
  <si>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</si>
  <si>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</si>
  <si>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</si>
  <si>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</si>
  <si>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</si>
  <si>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</si>
  <si>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</si>
  <si>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</si>
  <si>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</si>
  <si>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</si>
  <si>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</si>
  <si>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</si>
  <si>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</si>
  <si>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</si>
  <si>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</si>
  <si>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</si>
  <si>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</si>
  <si>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</si>
  <si>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</si>
  <si>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</si>
  <si>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</si>
  <si>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</si>
  <si>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</si>
  <si>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</si>
  <si>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</si>
  <si>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</si>
  <si>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</si>
  <si>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</si>
  <si>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</si>
  <si>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</si>
  <si>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</si>
  <si>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</si>
  <si>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</si>
  <si>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</si>
  <si>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</si>
  <si>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</si>
  <si>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</si>
  <si>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</si>
  <si>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</si>
  <si>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</si>
  <si>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</si>
  <si>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</si>
  <si>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</si>
  <si>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</si>
  <si>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</si>
  <si>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</si>
  <si>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</si>
  <si>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</si>
  <si>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</si>
  <si>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</si>
  <si>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</si>
  <si>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</si>
  <si>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</si>
  <si>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</si>
  <si>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</si>
  <si>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</si>
  <si>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</si>
  <si>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</si>
  <si>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</si>
  <si>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</si>
  <si>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</si>
  <si>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</si>
  <si>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</si>
  <si>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</si>
  <si>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</si>
  <si>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</si>
  <si>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</si>
  <si>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</si>
  <si>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</si>
  <si>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</si>
  <si>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</si>
  <si>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</si>
  <si>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</si>
  <si>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</si>
  <si>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</si>
  <si>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</si>
  <si>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</si>
  <si>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</si>
  <si>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</si>
  <si>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</si>
  <si>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</si>
  <si>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</si>
  <si>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</si>
  <si>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</si>
  <si>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</si>
  <si>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</si>
  <si>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</si>
  <si>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</si>
  <si>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</si>
  <si>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</si>
  <si>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</si>
  <si>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</si>
  <si>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</si>
  <si>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</si>
  <si>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</si>
  <si>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</si>
  <si>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</si>
  <si>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</si>
  <si>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</si>
  <si>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</si>
  <si>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</si>
  <si>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</si>
  <si>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</si>
  <si>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</si>
  <si>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</si>
  <si>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</si>
  <si>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</si>
  <si>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</si>
  <si>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</si>
  <si>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</si>
  <si>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</si>
  <si>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</si>
  <si>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</si>
  <si>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</si>
  <si>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</si>
  <si>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</si>
  <si>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</si>
  <si>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</si>
  <si>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</si>
  <si>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</si>
  <si>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</si>
  <si>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</si>
  <si>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</si>
  <si>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</si>
  <si>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</si>
  <si>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</si>
  <si>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</si>
  <si>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</si>
  <si>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</si>
  <si>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</si>
  <si>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</si>
  <si>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</si>
  <si>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</si>
  <si>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</si>
  <si>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</si>
  <si>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</si>
  <si>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</si>
  <si>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</si>
  <si>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</si>
  <si>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</si>
  <si>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</si>
  <si>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</si>
  <si>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</si>
  <si>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</si>
  <si>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</si>
  <si>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</si>
  <si>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</si>
  <si>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</si>
  <si>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</si>
  <si>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</si>
  <si>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</si>
  <si>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</si>
  <si>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</si>
  <si>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</si>
  <si>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</si>
  <si>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</si>
  <si>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</si>
  <si>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</si>
  <si>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</si>
  <si>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</si>
  <si>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</si>
  <si>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</si>
  <si>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</si>
  <si>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</si>
  <si>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</si>
  <si>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</si>
  <si>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</si>
  <si>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</si>
  <si>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</si>
  <si>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</si>
  <si>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</si>
  <si>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</si>
  <si>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</si>
  <si>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</si>
  <si>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</si>
  <si>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</si>
  <si>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</si>
  <si>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</si>
  <si>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</si>
  <si>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</si>
  <si>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</si>
  <si>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</si>
  <si>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</si>
  <si>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</si>
  <si>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</si>
  <si>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</si>
  <si>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</si>
  <si>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</si>
  <si>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</si>
  <si>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</si>
  <si>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</si>
  <si>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</si>
  <si>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</si>
  <si>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</si>
  <si>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</si>
  <si>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</si>
  <si>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</si>
  <si>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</si>
  <si>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</si>
  <si>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</si>
  <si>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</si>
  <si>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</si>
  <si>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</si>
  <si>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</si>
  <si>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</si>
  <si>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</si>
  <si>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</si>
  <si>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</si>
  <si>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</si>
  <si>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</si>
  <si>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</si>
  <si>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</si>
  <si>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</si>
  <si>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</si>
  <si>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</si>
  <si>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</si>
  <si>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</si>
  <si>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</si>
  <si>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</si>
  <si>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</si>
  <si>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</si>
  <si>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</si>
  <si>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</si>
  <si>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</si>
  <si>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</si>
  <si>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</si>
  <si>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</si>
  <si>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</si>
  <si>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</si>
  <si>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</si>
  <si>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</si>
  <si>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</si>
  <si>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</si>
  <si>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</si>
  <si>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</si>
  <si>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</si>
  <si>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</si>
  <si>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</si>
  <si>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</si>
  <si>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</si>
  <si>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</si>
  <si>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</si>
  <si>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</si>
  <si>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</si>
  <si>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</si>
  <si>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</si>
  <si>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</si>
  <si>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</si>
  <si>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</si>
  <si>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</si>
  <si>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</si>
  <si>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</si>
  <si>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</si>
  <si>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</si>
  <si>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</si>
  <si>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</si>
  <si>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</si>
  <si>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</si>
  <si>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</si>
  <si>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</si>
  <si>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</si>
  <si>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</si>
  <si>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</si>
  <si>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</si>
  <si>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</si>
  <si>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</si>
  <si>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</si>
  <si>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</si>
  <si>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</si>
  <si>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</si>
  <si>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</si>
  <si>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</si>
  <si>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</si>
  <si>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</si>
  <si>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</si>
  <si>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</si>
  <si>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</si>
  <si>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</si>
  <si>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</si>
  <si>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</si>
  <si>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</si>
  <si>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</si>
  <si>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</si>
  <si>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</si>
  <si>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</si>
  <si>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</si>
  <si>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</si>
  <si>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</si>
  <si>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</si>
  <si>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</si>
  <si>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</si>
  <si>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</si>
  <si>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</si>
  <si>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</si>
  <si>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</si>
  <si>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</si>
  <si>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</si>
  <si>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</si>
  <si>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</si>
  <si>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</si>
  <si>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</si>
  <si>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</si>
  <si>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</si>
  <si>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</si>
  <si>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</si>
  <si>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</si>
  <si>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</si>
  <si>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</si>
  <si>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</si>
  <si>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</si>
  <si>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</si>
  <si>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</si>
  <si>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</si>
  <si>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</si>
  <si>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</si>
  <si>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</si>
  <si>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</si>
  <si>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</si>
  <si>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</si>
  <si>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</si>
  <si>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</si>
  <si>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</si>
  <si>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</si>
  <si>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</si>
  <si>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</si>
  <si>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</si>
  <si>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</si>
  <si>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</si>
  <si>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</si>
  <si>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</si>
  <si>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</si>
  <si>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</si>
  <si>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</si>
  <si>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</si>
  <si>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</si>
  <si>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</si>
  <si>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</si>
  <si>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</si>
  <si>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</si>
  <si>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</si>
  <si>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</si>
  <si>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</si>
  <si>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</si>
  <si>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</si>
  <si>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</si>
  <si>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</si>
  <si>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</si>
  <si>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</si>
  <si>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</si>
  <si>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</si>
  <si>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</si>
  <si>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</si>
  <si>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</si>
  <si>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</si>
  <si>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</si>
  <si>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</si>
  <si>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</si>
  <si>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</si>
  <si>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</si>
  <si>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</si>
  <si>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</si>
  <si>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</si>
  <si>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</si>
  <si>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</si>
  <si>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</si>
  <si>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</si>
  <si>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</si>
  <si>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</si>
  <si>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</si>
  <si>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</si>
  <si>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</si>
  <si>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</si>
  <si>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</si>
  <si>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</si>
  <si>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</si>
  <si>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</si>
  <si>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</si>
  <si>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</si>
  <si>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</si>
  <si>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</si>
  <si>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</si>
  <si>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</si>
  <si>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</si>
  <si>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</si>
  <si>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</si>
  <si>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</si>
  <si>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</si>
  <si>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</si>
  <si>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</si>
  <si>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</si>
  <si>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</si>
  <si>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</si>
  <si>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</si>
  <si>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</si>
  <si>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</si>
  <si>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</si>
  <si>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</si>
  <si>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</si>
  <si>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</si>
  <si>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</si>
  <si>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</si>
  <si>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</si>
  <si>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</si>
  <si>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</si>
  <si>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</si>
  <si>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</si>
  <si>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</si>
  <si>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</si>
  <si>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</si>
  <si>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</si>
  <si>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</si>
  <si>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</si>
  <si>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</si>
  <si>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</si>
  <si>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</si>
  <si>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</si>
  <si>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</si>
  <si>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</si>
  <si>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</si>
  <si>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</si>
  <si>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</si>
  <si>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</si>
  <si>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</si>
  <si>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</si>
  <si>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</si>
  <si>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</si>
  <si>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</si>
  <si>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</si>
  <si>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</si>
  <si>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</si>
  <si>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</si>
  <si>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</si>
  <si>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</si>
  <si>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</si>
  <si>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</si>
  <si>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</si>
  <si>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</si>
  <si>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</si>
  <si>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</si>
  <si>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</si>
  <si>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</si>
  <si>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</si>
  <si>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</si>
  <si>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</si>
  <si>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</si>
  <si>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</si>
  <si>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</si>
  <si>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</si>
  <si>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</si>
  <si>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</si>
  <si>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</si>
  <si>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</si>
  <si>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</si>
  <si>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</si>
  <si>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</si>
  <si>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</si>
  <si>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</si>
  <si>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</si>
  <si>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</si>
  <si>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</si>
  <si>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</si>
  <si>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</si>
  <si>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</si>
  <si>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</si>
  <si>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</si>
  <si>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</si>
  <si>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</si>
  <si>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</si>
  <si>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</si>
  <si>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</si>
  <si>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</si>
  <si>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</si>
  <si>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</si>
  <si>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</si>
  <si>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</si>
  <si>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</si>
  <si>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</si>
  <si>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</si>
  <si>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</si>
  <si>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</si>
  <si>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</si>
  <si>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</si>
  <si>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</si>
  <si>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</si>
  <si>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</si>
  <si>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</si>
  <si>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</si>
  <si>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</si>
  <si>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</si>
  <si>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</si>
  <si>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</si>
  <si>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</si>
  <si>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</si>
  <si>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</si>
  <si>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</si>
  <si>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</si>
  <si>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</si>
  <si>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</si>
  <si>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</si>
  <si>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</si>
  <si>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</si>
  <si>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</si>
  <si>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</si>
  <si>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</si>
  <si>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</si>
  <si>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</si>
  <si>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</si>
  <si>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</si>
  <si>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</si>
  <si>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</si>
  <si>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</si>
  <si>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</si>
  <si>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</si>
  <si>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</si>
  <si>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</si>
  <si>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</si>
  <si>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</si>
  <si>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</si>
  <si>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</si>
  <si>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</si>
  <si>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</si>
  <si>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</si>
  <si>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</si>
  <si>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</si>
  <si>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</si>
  <si>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</si>
  <si>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</si>
  <si>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</si>
  <si>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</si>
  <si>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</si>
  <si>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</si>
  <si>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</si>
  <si>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</si>
  <si>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</si>
  <si>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</si>
  <si>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</si>
  <si>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</si>
  <si>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</si>
  <si>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</si>
  <si>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</si>
  <si>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</si>
  <si>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</si>
  <si>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</si>
  <si>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</si>
  <si>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</si>
  <si>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</si>
  <si>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</si>
  <si>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</si>
  <si>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</si>
  <si>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</si>
  <si>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</si>
  <si>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</si>
  <si>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</si>
  <si>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</si>
  <si>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</si>
  <si>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</si>
  <si>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</si>
  <si>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</si>
  <si>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</si>
  <si>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</si>
  <si>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</si>
  <si>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</si>
  <si>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</si>
  <si>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</si>
  <si>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</si>
  <si>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</si>
  <si>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</si>
  <si>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</si>
  <si>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</si>
  <si>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</si>
  <si>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</si>
  <si>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</si>
  <si>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</si>
  <si>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</si>
  <si>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</si>
  <si>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</si>
  <si>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</si>
  <si>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</si>
  <si>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</si>
  <si>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</si>
  <si>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</si>
  <si>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</si>
  <si>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</si>
  <si>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</si>
  <si>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</si>
  <si>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</si>
  <si>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</si>
  <si>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</si>
  <si>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</si>
  <si>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</si>
  <si>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</si>
  <si>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</si>
  <si>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</si>
  <si>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</si>
  <si>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</si>
  <si>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</si>
  <si>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</si>
  <si>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</si>
  <si>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</si>
  <si>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</si>
  <si>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</si>
  <si>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</si>
  <si>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</si>
  <si>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</si>
  <si>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</si>
  <si>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</si>
  <si>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</si>
  <si>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</si>
  <si>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</si>
  <si>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</si>
  <si>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</si>
  <si>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</si>
  <si>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</si>
  <si>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</si>
  <si>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</si>
  <si>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</si>
  <si>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</si>
  <si>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</si>
  <si>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</si>
  <si>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</si>
  <si>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</si>
  <si>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</si>
  <si>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</si>
  <si>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</si>
  <si>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</si>
  <si>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</si>
  <si>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</si>
  <si>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</si>
  <si>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</si>
  <si>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</si>
  <si>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</si>
  <si>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</si>
  <si>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</si>
  <si>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</si>
  <si>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</si>
  <si>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</si>
  <si>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</si>
  <si>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</si>
  <si>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</si>
  <si>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</si>
  <si>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</si>
  <si>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</si>
  <si>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</si>
  <si>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</si>
  <si>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</si>
  <si>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</si>
  <si>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</si>
  <si>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</si>
  <si>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</si>
  <si>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</si>
  <si>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</si>
  <si>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</si>
  <si>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</si>
  <si>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</si>
  <si>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</si>
  <si>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</si>
  <si>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</si>
  <si>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</si>
  <si>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</si>
  <si>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</si>
  <si>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</si>
  <si>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</si>
  <si>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</si>
  <si>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</si>
  <si>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</si>
  <si>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</si>
  <si>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</si>
  <si>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</si>
  <si>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</si>
  <si>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</si>
  <si>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</si>
  <si>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</si>
  <si>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</si>
  <si>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</si>
  <si>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</si>
  <si>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</si>
  <si>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</si>
  <si>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</si>
  <si>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</si>
  <si>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</si>
  <si>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</si>
  <si>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</si>
  <si>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</si>
  <si>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</si>
  <si>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</si>
  <si>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</si>
  <si>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</si>
  <si>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</si>
  <si>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</si>
  <si>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</si>
  <si>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</si>
  <si>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</si>
  <si>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</si>
  <si>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</si>
  <si>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</si>
  <si>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</si>
  <si>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</si>
  <si>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</si>
  <si>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</si>
  <si>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</si>
  <si>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</si>
  <si>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</si>
  <si>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</si>
  <si>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</si>
  <si>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</si>
  <si>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</si>
  <si>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</si>
  <si>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</si>
  <si>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</si>
  <si>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</si>
  <si>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</si>
  <si>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</si>
  <si>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</si>
  <si>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</si>
  <si>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</si>
  <si>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</si>
  <si>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</si>
  <si>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</si>
  <si>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</si>
  <si>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</si>
  <si>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</si>
  <si>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</si>
  <si>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</si>
  <si>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</si>
  <si>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</si>
  <si>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</si>
  <si>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</si>
  <si>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</si>
  <si>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</si>
  <si>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</si>
  <si>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</si>
  <si>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</si>
  <si>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</si>
  <si>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</si>
  <si>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</si>
  <si>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</si>
  <si>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</si>
  <si>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</si>
  <si>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</si>
  <si>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</si>
  <si>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</si>
  <si>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</si>
  <si>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</si>
  <si>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</si>
  <si>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</si>
  <si>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</si>
  <si>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</si>
  <si>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</si>
  <si>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</si>
  <si>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</si>
  <si>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</si>
  <si>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</si>
  <si>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</si>
  <si>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</si>
  <si>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</si>
  <si>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</si>
  <si>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</si>
  <si>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</si>
  <si>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</si>
  <si>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</si>
  <si>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</si>
  <si>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</si>
  <si>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</si>
  <si>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</si>
  <si>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</si>
  <si>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</si>
  <si>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</si>
  <si>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</si>
  <si>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</si>
  <si>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</si>
  <si>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</si>
  <si>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</si>
  <si>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</si>
  <si>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</si>
  <si>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</si>
  <si>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</si>
  <si>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</si>
  <si>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</si>
  <si>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</si>
  <si>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</si>
  <si>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</si>
  <si>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</si>
  <si>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</si>
  <si>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</si>
  <si>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</si>
  <si>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</si>
  <si>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</si>
  <si>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</si>
  <si>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</si>
  <si>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</si>
  <si>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</si>
  <si>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</si>
  <si>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</si>
  <si>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</si>
  <si>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</si>
  <si>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</si>
  <si>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</si>
  <si>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</si>
  <si>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</si>
  <si>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</si>
  <si>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</si>
  <si>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</si>
  <si>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</si>
  <si>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</si>
  <si>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</si>
  <si>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</si>
  <si>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</si>
  <si>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</si>
  <si>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</si>
  <si>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</si>
  <si>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</si>
  <si>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</si>
  <si>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</si>
  <si>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</si>
  <si>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</si>
  <si>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</si>
  <si>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</si>
  <si>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</si>
  <si>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</si>
  <si>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</si>
  <si>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</si>
  <si>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</si>
  <si>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</si>
  <si>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</si>
  <si>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</si>
  <si>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</si>
  <si>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</si>
  <si>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</si>
  <si>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</si>
  <si>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</si>
  <si>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</si>
  <si>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</si>
  <si>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</si>
  <si>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</si>
  <si>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</si>
  <si>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</si>
  <si>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</si>
  <si>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</si>
  <si>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</si>
  <si>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</si>
  <si>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</si>
  <si>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</si>
  <si>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</si>
  <si>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</si>
  <si>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</si>
  <si>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</si>
  <si>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</si>
  <si>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</si>
  <si>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</si>
  <si>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</si>
  <si>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</si>
  <si>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</si>
  <si>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</si>
  <si>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</si>
  <si>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</si>
  <si>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</si>
  <si>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</si>
  <si>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</si>
  <si>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</si>
  <si>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</si>
  <si>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</si>
  <si>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</si>
  <si>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</si>
  <si>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</si>
  <si>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</si>
  <si>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</si>
  <si>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</si>
  <si>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</si>
  <si>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</si>
  <si>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</si>
  <si>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</si>
  <si>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</si>
  <si>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</si>
  <si>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</si>
  <si>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</si>
  <si>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</si>
  <si>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</si>
  <si>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</si>
  <si>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</si>
  <si>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</si>
  <si>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</si>
  <si>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</si>
  <si>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</si>
  <si>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</si>
  <si>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</si>
  <si>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</si>
  <si>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</si>
  <si>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</si>
  <si>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</si>
  <si>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</si>
  <si>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</si>
  <si>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</si>
  <si>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</si>
  <si>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</si>
  <si>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</si>
  <si>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</si>
  <si>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</si>
  <si>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</si>
  <si>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</si>
  <si>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</si>
  <si>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</si>
  <si>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</si>
  <si>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</si>
  <si>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</si>
  <si>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</si>
  <si>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</si>
  <si>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</si>
  <si>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</si>
  <si>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</si>
  <si>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</si>
  <si>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</si>
  <si>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</si>
  <si>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</si>
  <si>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</si>
  <si>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</si>
  <si>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</si>
  <si>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</si>
  <si>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</si>
  <si>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</si>
  <si>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</si>
  <si>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</si>
  <si>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</si>
  <si>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</si>
  <si>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</si>
  <si>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</si>
  <si>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</si>
  <si>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</si>
  <si>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</si>
  <si>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</si>
  <si>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</si>
  <si>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</si>
  <si>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</si>
  <si>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</si>
  <si>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</si>
  <si>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</si>
  <si>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</si>
  <si>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</si>
  <si>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</si>
  <si>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</si>
  <si>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</si>
  <si>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</si>
  <si>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</si>
  <si>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</si>
  <si>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</si>
  <si>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</si>
  <si>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</si>
  <si>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</si>
  <si>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</si>
  <si>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</si>
  <si>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</si>
  <si>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</si>
  <si>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</si>
  <si>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</si>
  <si>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</si>
  <si>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</si>
  <si>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</si>
  <si>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</si>
  <si>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</si>
  <si>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</si>
  <si>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</si>
  <si>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</si>
  <si>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</si>
  <si>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</si>
  <si>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</si>
  <si>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</si>
  <si>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</si>
  <si>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</si>
  <si>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</si>
  <si>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</si>
  <si>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</si>
  <si>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</si>
  <si>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</si>
  <si>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</si>
  <si>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</si>
  <si>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</si>
  <si>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</si>
  <si>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</si>
  <si>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</si>
  <si>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</si>
  <si>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</si>
  <si>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</si>
  <si>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</si>
  <si>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</si>
  <si>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</si>
  <si>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</si>
  <si>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</si>
  <si>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</si>
  <si>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</si>
  <si>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</si>
  <si>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</si>
  <si>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</si>
  <si>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</si>
  <si>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</si>
  <si>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</si>
  <si>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</si>
  <si>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</si>
  <si>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</si>
  <si>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</si>
  <si>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</si>
  <si>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</si>
  <si>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</si>
  <si>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</si>
  <si>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</si>
  <si>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</si>
  <si>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</si>
  <si>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</si>
  <si>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</si>
  <si>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</si>
  <si>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</si>
  <si>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</si>
  <si>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</si>
  <si>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</si>
  <si>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</si>
  <si>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</si>
  <si>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</si>
  <si>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</si>
  <si>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</si>
  <si>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</si>
  <si>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</si>
  <si>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</si>
  <si>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</si>
  <si>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</si>
  <si>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</si>
  <si>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</si>
  <si>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</si>
  <si>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</si>
  <si>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</si>
  <si>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</si>
  <si>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</si>
  <si>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</si>
  <si>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</si>
  <si>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</si>
  <si>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</si>
  <si>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</si>
  <si>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</si>
  <si>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</si>
  <si>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</si>
  <si>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</si>
  <si>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</si>
  <si>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</si>
  <si>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</si>
  <si>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</si>
  <si>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</si>
  <si>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</si>
  <si>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</si>
  <si>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</si>
  <si>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</si>
  <si>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</si>
  <si>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</si>
  <si>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</si>
  <si>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</si>
  <si>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</si>
  <si>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</si>
  <si>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</si>
  <si>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</si>
  <si>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</si>
  <si>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</si>
  <si>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</si>
  <si>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</si>
  <si>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</si>
  <si>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</si>
  <si>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</si>
  <si>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</si>
  <si>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</si>
  <si>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</si>
  <si>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</si>
  <si>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</si>
  <si>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</si>
  <si>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</si>
  <si>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</si>
  <si>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</si>
  <si>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</si>
  <si>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</si>
  <si>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</si>
  <si>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</si>
  <si>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</si>
  <si>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</si>
  <si>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</si>
  <si>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</si>
  <si>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</si>
  <si>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</si>
  <si>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</si>
  <si>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</si>
  <si>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</si>
  <si>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</si>
  <si>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</si>
  <si>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</si>
  <si>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</si>
  <si>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</si>
  <si>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</si>
  <si>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</si>
  <si>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</si>
  <si>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</si>
  <si>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</si>
  <si>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</si>
  <si>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</si>
  <si>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</si>
  <si>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</si>
  <si>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</si>
  <si>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</si>
  <si>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</si>
  <si>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</si>
  <si>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</si>
  <si>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</si>
  <si>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</si>
  <si>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</si>
  <si>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</si>
  <si>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</si>
  <si>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</si>
  <si>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</si>
  <si>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</si>
  <si>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</si>
  <si>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</si>
  <si>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</si>
  <si>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</si>
  <si>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</si>
  <si>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</si>
  <si>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</si>
  <si>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</si>
  <si>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</si>
  <si>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</si>
  <si>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</si>
  <si>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</si>
  <si>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</si>
  <si>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</si>
  <si>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</si>
  <si>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</si>
  <si>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</si>
  <si>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</si>
  <si>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</si>
  <si>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</si>
  <si>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</si>
  <si>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</si>
  <si>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</si>
  <si>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</si>
  <si>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</si>
  <si>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</si>
  <si>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</si>
  <si>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</si>
  <si>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</si>
  <si>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</si>
  <si>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</si>
  <si>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</si>
  <si>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</si>
  <si>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</si>
  <si>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</si>
  <si>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</si>
  <si>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</si>
  <si>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</si>
  <si>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</si>
  <si>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</si>
  <si>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</si>
  <si>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</si>
  <si>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</si>
  <si>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</si>
  <si>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</si>
  <si>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</si>
  <si>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</si>
  <si>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</si>
  <si>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</si>
  <si>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</si>
  <si>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</si>
  <si>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</si>
  <si>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</si>
  <si>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</si>
  <si>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</si>
  <si>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</si>
  <si>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</si>
  <si>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</si>
  <si>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</si>
  <si>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</si>
  <si>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</si>
  <si>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</si>
  <si>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</si>
  <si>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</si>
  <si>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</si>
  <si>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</si>
  <si>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</si>
  <si>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</si>
  <si>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</si>
  <si>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</si>
  <si>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</si>
  <si>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</si>
  <si>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</si>
  <si>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</si>
  <si>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</si>
  <si>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</si>
  <si>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</si>
  <si>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</si>
  <si>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</si>
  <si>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</si>
  <si>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</si>
  <si>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</si>
  <si>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</si>
  <si>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</si>
  <si>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</si>
  <si>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</si>
  <si>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</si>
  <si>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</si>
  <si>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</si>
  <si>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</si>
  <si>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</si>
  <si>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</si>
  <si>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</si>
  <si>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</si>
  <si>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</si>
  <si>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</si>
  <si>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</si>
  <si>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</si>
  <si>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</si>
  <si>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</si>
  <si>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</si>
  <si>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</si>
  <si>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</si>
  <si>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</si>
  <si>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</si>
  <si>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</si>
  <si>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</si>
  <si>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</si>
  <si>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</si>
  <si>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</si>
  <si>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</si>
  <si>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</si>
  <si>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</si>
  <si>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</si>
  <si>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</si>
  <si>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</si>
  <si>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</si>
  <si>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</si>
  <si>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</si>
  <si>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</si>
  <si>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</si>
  <si>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</si>
  <si>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</si>
  <si>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</si>
  <si>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</si>
  <si>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</si>
  <si>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</si>
  <si>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</si>
  <si>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</si>
  <si>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</si>
  <si>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</si>
  <si>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</si>
  <si>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</si>
  <si>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</si>
  <si>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</si>
  <si>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</si>
  <si>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</si>
  <si>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</si>
  <si>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</si>
  <si>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</si>
  <si>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</si>
  <si>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</si>
  <si>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</si>
  <si>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</si>
  <si>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</si>
  <si>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</si>
  <si>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</si>
  <si>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</si>
  <si>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</si>
  <si>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</si>
  <si>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</si>
  <si>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</si>
  <si>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</si>
  <si>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</si>
  <si>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</si>
  <si>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</si>
  <si>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</si>
  <si>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</si>
  <si>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</si>
  <si>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</si>
  <si>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</si>
  <si>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</si>
  <si>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</si>
  <si>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</si>
  <si>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</si>
  <si>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</si>
  <si>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</si>
  <si>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</si>
  <si>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</si>
  <si>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</si>
  <si>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</si>
  <si>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</si>
  <si>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</si>
  <si>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</si>
  <si>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</si>
  <si>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</si>
  <si>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</si>
  <si>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</si>
  <si>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</si>
  <si>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</si>
  <si>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</si>
  <si>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</si>
  <si>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</si>
  <si>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</si>
  <si>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</si>
  <si>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</si>
  <si>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</si>
  <si>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</si>
  <si>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</si>
  <si>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</si>
  <si>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</si>
  <si>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</si>
  <si>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</si>
  <si>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</si>
  <si>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</si>
  <si>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</si>
  <si>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</si>
  <si>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</si>
  <si>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</si>
  <si>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</si>
  <si>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</si>
  <si>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</si>
  <si>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</si>
  <si>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</si>
  <si>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</si>
  <si>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</si>
  <si>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</si>
  <si>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</si>
  <si>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</si>
  <si>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</si>
  <si>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</si>
  <si>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</si>
  <si>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</si>
  <si>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</si>
  <si>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</si>
  <si>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</si>
  <si>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</si>
  <si>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</si>
  <si>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</si>
  <si>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</si>
  <si>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</si>
  <si>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</si>
  <si>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</si>
  <si>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</si>
  <si>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</si>
  <si>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</si>
  <si>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</si>
  <si>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</si>
  <si>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</si>
  <si>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</si>
  <si>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</si>
  <si>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</si>
  <si>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</si>
  <si>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</si>
  <si>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</si>
  <si>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</si>
  <si>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</si>
  <si>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</si>
  <si>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</si>
  <si>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</si>
  <si>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</si>
  <si>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</si>
  <si>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</si>
  <si>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</si>
  <si>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</si>
  <si>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</si>
  <si>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</si>
  <si>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</si>
  <si>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</si>
  <si>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</si>
  <si>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</si>
  <si>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</si>
  <si>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</si>
  <si>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</si>
  <si>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</si>
  <si>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</si>
  <si>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</si>
  <si>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</si>
  <si>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</si>
  <si>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</si>
  <si>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</si>
  <si>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</si>
  <si>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</si>
  <si>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</si>
  <si>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</si>
  <si>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</si>
  <si>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</si>
  <si>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</si>
  <si>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</si>
  <si>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</si>
  <si>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</si>
  <si>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</si>
  <si>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</si>
  <si>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</si>
  <si>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</si>
  <si>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</si>
  <si>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</si>
  <si>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</si>
  <si>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</si>
  <si>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</si>
  <si>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</si>
  <si>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</si>
  <si>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</si>
  <si>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</si>
  <si>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</si>
  <si>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</si>
  <si>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</si>
  <si>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</si>
  <si>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</si>
  <si>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</si>
  <si>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</si>
  <si>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</si>
  <si>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</si>
  <si>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</si>
  <si>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</si>
  <si>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</si>
  <si>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</si>
  <si>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</si>
  <si>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</si>
  <si>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</si>
  <si>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</si>
  <si>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</si>
  <si>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</si>
  <si>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</si>
  <si>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</si>
  <si>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</si>
  <si>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</si>
  <si>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</si>
  <si>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</si>
  <si>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</si>
  <si>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</si>
  <si>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</si>
  <si>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</si>
  <si>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</si>
  <si>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</si>
  <si>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</si>
  <si>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</si>
  <si>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</si>
  <si>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</si>
  <si>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</si>
  <si>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</si>
  <si>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</si>
  <si>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</si>
  <si>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</si>
  <si>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</si>
  <si>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</si>
  <si>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</si>
  <si>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</si>
  <si>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</si>
  <si>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</si>
  <si>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</si>
  <si>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</si>
  <si>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</si>
  <si>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</si>
  <si>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</si>
  <si>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</si>
  <si>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</si>
  <si>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</si>
  <si>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</si>
  <si>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</si>
  <si>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</si>
  <si>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</si>
  <si>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</si>
  <si>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</si>
  <si>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</si>
  <si>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</si>
  <si>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</si>
  <si>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</si>
  <si>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</si>
  <si>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</si>
  <si>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</si>
  <si>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</si>
  <si>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</si>
  <si>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</si>
  <si>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</si>
  <si>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</si>
  <si>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</si>
  <si>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</si>
  <si>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</si>
  <si>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</si>
  <si>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</si>
  <si>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</si>
  <si>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</si>
  <si>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</si>
  <si>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</si>
  <si>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</si>
  <si>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</si>
  <si>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</si>
  <si>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</si>
  <si>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</si>
  <si>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</si>
  <si>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</si>
  <si>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</si>
  <si>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</si>
  <si>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</si>
  <si>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</si>
  <si>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</si>
  <si>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</si>
  <si>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</si>
  <si>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</si>
  <si>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</si>
  <si>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</si>
  <si>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</si>
  <si>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</si>
  <si>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</si>
  <si>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</si>
  <si>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</si>
  <si>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</si>
  <si>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</si>
  <si>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</si>
  <si>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</si>
  <si>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</si>
  <si>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</si>
  <si>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</si>
  <si>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</si>
  <si>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</si>
  <si>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</si>
  <si>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</si>
  <si>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</si>
  <si>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</si>
  <si>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</si>
  <si>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</si>
  <si>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</si>
  <si>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</si>
  <si>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</si>
  <si>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</si>
  <si>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</si>
  <si>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</si>
  <si>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</si>
  <si>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</si>
  <si>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</si>
  <si>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</si>
  <si>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</si>
  <si>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</si>
  <si>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</si>
  <si>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</si>
  <si>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</si>
  <si>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</si>
  <si>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</si>
  <si>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</si>
  <si>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</si>
  <si>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</si>
  <si>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</si>
  <si>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</si>
  <si>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</si>
  <si>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</si>
  <si>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</si>
  <si>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</si>
  <si>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</si>
  <si>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</si>
  <si>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</si>
  <si>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</si>
  <si>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</si>
  <si>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</si>
  <si>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</si>
  <si>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</si>
  <si>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</si>
  <si>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</si>
  <si>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</si>
  <si>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</si>
  <si>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</si>
  <si>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</si>
  <si>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</si>
  <si>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</si>
  <si>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</si>
  <si>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</si>
  <si>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</si>
  <si>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</si>
  <si>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</si>
  <si>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</si>
  <si>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</si>
  <si>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</si>
  <si>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</si>
  <si>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</si>
  <si>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</si>
  <si>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</si>
  <si>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</si>
  <si>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</si>
  <si>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</si>
  <si>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</si>
  <si>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</si>
  <si>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</si>
  <si>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</si>
  <si>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</si>
  <si>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</si>
  <si>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</si>
  <si>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</si>
  <si>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</si>
  <si>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</si>
  <si>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</si>
  <si>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</si>
  <si>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</si>
  <si>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</si>
  <si>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</si>
  <si>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</si>
  <si>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</si>
  <si>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</si>
  <si>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</si>
  <si>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</si>
  <si>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</si>
  <si>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</si>
  <si>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</si>
  <si>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</si>
  <si>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</si>
  <si>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</si>
  <si>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</si>
  <si>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</si>
  <si>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</si>
  <si>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</si>
  <si>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</si>
  <si>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</si>
  <si>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</si>
  <si>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</si>
  <si>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</si>
  <si>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</si>
  <si>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</si>
  <si>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</si>
  <si>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</si>
  <si>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</si>
  <si>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</si>
  <si>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</si>
  <si>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</si>
  <si>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</si>
  <si>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</si>
  <si>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</si>
  <si>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</si>
  <si>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</si>
  <si>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</si>
  <si>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</si>
  <si>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</si>
  <si>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</si>
  <si>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</si>
  <si>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</si>
  <si>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</si>
  <si>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</si>
  <si>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</si>
  <si>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</si>
  <si>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</si>
  <si>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</si>
  <si>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</si>
  <si>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</si>
  <si>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</si>
  <si>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</si>
  <si>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</si>
  <si>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</si>
  <si>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</si>
  <si>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</si>
  <si>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</si>
  <si>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</si>
  <si>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</si>
  <si>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</si>
  <si>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</si>
  <si>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</si>
  <si>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</si>
  <si>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</si>
  <si>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</si>
  <si>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</si>
  <si>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</si>
  <si>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</si>
  <si>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</si>
  <si>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</si>
  <si>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</si>
  <si>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</si>
  <si>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</si>
  <si>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</si>
  <si>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</si>
  <si>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</si>
  <si>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</si>
  <si>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</si>
  <si>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</si>
  <si>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</si>
  <si>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</si>
  <si>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</si>
  <si>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</si>
  <si>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</si>
  <si>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</si>
  <si>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</si>
  <si>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</si>
  <si>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</si>
  <si>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</si>
  <si>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</si>
  <si>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</si>
  <si>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</si>
  <si>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</si>
  <si>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</si>
  <si>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</si>
  <si>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</si>
  <si>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</si>
  <si>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</si>
  <si>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</si>
  <si>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</si>
  <si>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</si>
  <si>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</si>
  <si>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</si>
  <si>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</si>
  <si>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</si>
  <si>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</si>
  <si>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</si>
  <si>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</si>
  <si>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</si>
  <si>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</si>
  <si>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</si>
  <si>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</si>
  <si>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</si>
  <si>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</si>
  <si>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</si>
  <si>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</si>
  <si>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</si>
  <si>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</si>
  <si>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</si>
  <si>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</si>
  <si>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</si>
  <si>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</si>
  <si>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</si>
  <si>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</si>
  <si>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</si>
  <si>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</si>
  <si>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</si>
  <si>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</si>
  <si>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</si>
  <si>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</si>
  <si>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</si>
  <si>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</si>
  <si>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</si>
  <si>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</si>
  <si>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</si>
  <si>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</si>
  <si>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</si>
  <si>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</si>
  <si>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</si>
  <si>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</si>
  <si>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</si>
  <si>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</si>
  <si>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</si>
  <si>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</si>
  <si>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</si>
  <si>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</si>
  <si>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</si>
  <si>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</si>
  <si>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</si>
  <si>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</si>
  <si>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</si>
  <si>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</si>
  <si>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</si>
  <si>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</si>
  <si>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</si>
  <si>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</si>
  <si>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</si>
  <si>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</si>
  <si>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</si>
  <si>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</si>
  <si>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</si>
  <si>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</si>
  <si>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</si>
  <si>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</si>
  <si>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</si>
  <si>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</si>
  <si>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</si>
  <si>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</si>
  <si>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</si>
  <si>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</si>
  <si>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</si>
  <si>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</si>
  <si>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</si>
  <si>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</si>
  <si>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</si>
  <si>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</si>
  <si>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</si>
  <si>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</si>
  <si>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</si>
  <si>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</si>
  <si>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</si>
  <si>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</si>
  <si>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</si>
  <si>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</si>
  <si>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</si>
  <si>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</si>
  <si>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</si>
  <si>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</si>
  <si>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</si>
  <si>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</si>
  <si>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</si>
  <si>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</si>
  <si>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</si>
  <si>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</si>
  <si>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</si>
  <si>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</si>
  <si>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</si>
  <si>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</si>
  <si>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</si>
  <si>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</si>
  <si>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</si>
  <si>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</si>
  <si>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</si>
  <si>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</si>
  <si>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</si>
  <si>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</si>
  <si>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</si>
  <si>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</si>
  <si>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</si>
  <si>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</si>
  <si>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</si>
  <si>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</si>
  <si>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</si>
  <si>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</si>
  <si>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</si>
  <si>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</si>
  <si>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</si>
  <si>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</si>
  <si>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</si>
  <si>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</si>
  <si>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</si>
  <si>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</si>
  <si>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</si>
  <si>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</si>
  <si>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</si>
  <si>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</si>
  <si>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</si>
  <si>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</si>
  <si>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</si>
  <si>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</si>
  <si>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</si>
  <si>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</si>
  <si>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</si>
  <si>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</si>
  <si>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</si>
  <si>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</si>
  <si>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</si>
  <si>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</si>
  <si>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</si>
  <si>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</si>
  <si>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</si>
  <si>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</si>
  <si>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</si>
  <si>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</si>
  <si>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</si>
  <si>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</si>
  <si>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</si>
  <si>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</si>
  <si>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</si>
  <si>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</si>
  <si>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</si>
  <si>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</si>
  <si>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</si>
  <si>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</si>
  <si>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</si>
  <si>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</si>
  <si>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</si>
  <si>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</si>
  <si>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</si>
  <si>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</si>
  <si>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</si>
  <si>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</si>
  <si>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</si>
  <si>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</si>
  <si>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</si>
  <si>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</si>
  <si>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</si>
  <si>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</si>
  <si>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</si>
  <si>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</si>
  <si>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</si>
  <si>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</si>
  <si>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</si>
  <si>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</si>
  <si>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</si>
  <si>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</si>
  <si>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</si>
  <si>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</si>
  <si>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</si>
  <si>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</si>
  <si>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</si>
  <si>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</si>
  <si>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</si>
  <si>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</si>
  <si>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</si>
  <si>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</si>
  <si>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</si>
  <si>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</si>
  <si>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</si>
  <si>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</si>
  <si>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</si>
  <si>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</si>
  <si>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</si>
  <si>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</si>
  <si>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</si>
  <si>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</si>
  <si>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</si>
  <si>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</si>
  <si>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</si>
  <si>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</si>
  <si>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</si>
  <si>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</si>
  <si>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</si>
  <si>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</si>
  <si>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</si>
  <si>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</si>
  <si>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</si>
  <si>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</si>
  <si>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</si>
  <si>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</si>
  <si>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</si>
  <si>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</si>
  <si>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</si>
  <si>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</si>
  <si>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</si>
  <si>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</si>
  <si>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</si>
  <si>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</si>
  <si>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</si>
  <si>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</si>
  <si>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</si>
  <si>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</si>
  <si>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</si>
  <si>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</si>
  <si>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</si>
  <si>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</si>
  <si>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</si>
  <si>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</si>
  <si>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</si>
  <si>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</si>
  <si>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</si>
  <si>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</si>
  <si>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</si>
  <si>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</si>
  <si>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</si>
  <si>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</si>
  <si>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</si>
  <si>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</si>
  <si>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</si>
  <si>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</si>
  <si>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</si>
  <si>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</si>
  <si>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</si>
  <si>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</si>
  <si>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</si>
  <si>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</si>
  <si>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</si>
  <si>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</si>
  <si>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</si>
  <si>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</si>
  <si>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</si>
  <si>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</si>
  <si>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</si>
  <si>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</si>
  <si>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</si>
  <si>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</si>
  <si>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</si>
  <si>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</si>
  <si>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</si>
  <si>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</si>
  <si>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</si>
  <si>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</si>
  <si>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</si>
  <si>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</si>
  <si>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</si>
  <si>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</si>
  <si>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</si>
  <si>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</si>
  <si>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</si>
  <si>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</si>
  <si>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</si>
  <si>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</si>
  <si>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</si>
  <si>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</si>
  <si>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</si>
  <si>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</si>
  <si>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</si>
  <si>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</si>
  <si>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</si>
  <si>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</si>
  <si>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</si>
  <si>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</si>
  <si>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</si>
  <si>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</si>
  <si>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</si>
  <si>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</si>
  <si>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</si>
  <si>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</si>
  <si>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</si>
  <si>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</si>
  <si>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</si>
  <si>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</si>
  <si>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</si>
  <si>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</si>
  <si>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</si>
  <si>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</si>
  <si>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</si>
  <si>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</si>
  <si>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</si>
  <si>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</si>
  <si>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</si>
  <si>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</si>
  <si>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</si>
  <si>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</si>
  <si>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</si>
  <si>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</si>
  <si>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</si>
  <si>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</si>
  <si>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</si>
  <si>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</si>
  <si>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</si>
  <si>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</si>
  <si>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</si>
  <si>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</si>
  <si>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</si>
  <si>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</si>
  <si>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</si>
  <si>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</si>
  <si>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</si>
  <si>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</si>
  <si>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</si>
  <si>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</si>
  <si>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</si>
  <si>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</si>
  <si>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</si>
  <si>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</si>
  <si>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</si>
  <si>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</si>
  <si>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</si>
  <si>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</si>
  <si>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</si>
  <si>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</si>
  <si>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</si>
  <si>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</si>
  <si>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</si>
  <si>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</si>
  <si>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</si>
  <si>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</si>
  <si>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</si>
  <si>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</si>
  <si>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</si>
  <si>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</si>
  <si>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</si>
  <si>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</si>
  <si>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</si>
  <si>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</si>
  <si>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</si>
  <si>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</si>
  <si>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</si>
  <si>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</si>
  <si>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</si>
  <si>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</si>
  <si>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</si>
  <si>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</si>
  <si>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</si>
  <si>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</si>
  <si>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</si>
  <si>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</si>
  <si>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</si>
  <si>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</si>
  <si>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</si>
  <si>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</si>
  <si>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</si>
  <si>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</si>
  <si>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</si>
  <si>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</si>
  <si>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</si>
  <si>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</si>
  <si>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</si>
  <si>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</si>
  <si>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</si>
  <si>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</si>
  <si>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</si>
  <si>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</si>
  <si>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</si>
  <si>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</si>
  <si>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</si>
  <si>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</si>
  <si>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</si>
  <si>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</si>
  <si>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</si>
  <si>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</si>
  <si>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</si>
  <si>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</si>
  <si>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</si>
  <si>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</si>
  <si>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</si>
  <si>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</si>
  <si>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</si>
  <si>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</si>
  <si>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</si>
  <si>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</si>
  <si>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</si>
  <si>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</si>
  <si>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</si>
  <si>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</si>
  <si>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</si>
  <si>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</si>
  <si>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</si>
  <si>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</si>
  <si>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</si>
  <si>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</si>
  <si>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</si>
  <si>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</si>
  <si>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</si>
  <si>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</si>
  <si>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</si>
  <si>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</si>
  <si>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</si>
  <si>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</si>
  <si>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</si>
  <si>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</si>
  <si>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</si>
  <si>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</si>
  <si>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</si>
  <si>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</si>
  <si>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</si>
  <si>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</si>
  <si>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</si>
  <si>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</si>
  <si>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</si>
  <si>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</si>
  <si>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</si>
  <si>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</si>
  <si>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</si>
  <si>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</si>
  <si>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</si>
  <si>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</si>
  <si>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</si>
  <si>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</si>
  <si>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</si>
  <si>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</si>
  <si>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</si>
  <si>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</si>
  <si>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</si>
  <si>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</si>
  <si>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</si>
  <si>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</si>
  <si>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</si>
  <si>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</si>
  <si>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</si>
  <si>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</si>
  <si>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</si>
  <si>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</si>
  <si>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</si>
  <si>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</si>
  <si>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</si>
  <si>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</si>
  <si>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</si>
  <si>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</si>
  <si>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</si>
  <si>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</si>
  <si>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</si>
  <si>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</si>
  <si>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</si>
  <si>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</si>
  <si>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</si>
  <si>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</si>
  <si>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</si>
  <si>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</si>
  <si>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</si>
  <si>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</si>
  <si>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</si>
  <si>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</si>
  <si>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</si>
  <si>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</si>
  <si>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</si>
  <si>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</si>
  <si>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</si>
  <si>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</si>
  <si>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</si>
  <si>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</si>
  <si>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</si>
  <si>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</si>
  <si>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</si>
  <si>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</si>
  <si>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</si>
  <si>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</si>
  <si>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</si>
  <si>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</si>
  <si>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</si>
  <si>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</si>
  <si>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</si>
  <si>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</si>
  <si>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</si>
  <si>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</si>
  <si>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</si>
  <si>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</si>
  <si>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</si>
  <si>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</si>
  <si>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</si>
  <si>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</si>
  <si>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</si>
  <si>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</si>
  <si>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</si>
  <si>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</si>
  <si>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</si>
  <si>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</si>
  <si>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</si>
  <si>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</si>
  <si>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</si>
  <si>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</si>
  <si>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</si>
  <si>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</si>
  <si>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</si>
  <si>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</si>
  <si>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</si>
  <si>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</si>
  <si>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</si>
  <si>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</si>
  <si>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</si>
  <si>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</si>
  <si>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</si>
  <si>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</si>
  <si>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</si>
  <si>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</si>
  <si>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</si>
  <si>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</si>
  <si>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</si>
  <si>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</si>
  <si>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</si>
  <si>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</si>
  <si>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</si>
  <si>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</si>
  <si>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</si>
  <si>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</si>
  <si>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</si>
  <si>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</si>
  <si>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</si>
  <si>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</si>
  <si>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</si>
  <si>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</si>
  <si>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</si>
  <si>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</si>
  <si>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</si>
  <si>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</si>
  <si>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</si>
  <si>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</si>
  <si>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</si>
  <si>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</si>
  <si>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</si>
  <si>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</si>
  <si>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</si>
  <si>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</si>
  <si>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</si>
  <si>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</si>
  <si>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</si>
  <si>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</si>
  <si>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</si>
  <si>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</si>
  <si>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</si>
  <si>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</si>
  <si>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</si>
  <si>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</si>
  <si>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</si>
  <si>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</si>
  <si>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</si>
  <si>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</si>
  <si>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</si>
  <si>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</si>
  <si>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</si>
  <si>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</si>
  <si>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</si>
  <si>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</si>
  <si>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</si>
  <si>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</si>
  <si>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</si>
  <si>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</si>
  <si>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</si>
  <si>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</si>
  <si>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</si>
  <si>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</si>
  <si>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</si>
  <si>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</si>
  <si>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</si>
  <si>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</si>
  <si>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</si>
  <si>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</si>
  <si>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</si>
  <si>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</si>
  <si>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</si>
  <si>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</si>
  <si>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</si>
  <si>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</si>
  <si>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</si>
  <si>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</si>
  <si>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</si>
  <si>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</si>
  <si>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</si>
  <si>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</si>
  <si>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</si>
  <si>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</si>
  <si>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</si>
  <si>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</si>
  <si>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</si>
  <si>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</si>
  <si>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</si>
  <si>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</si>
  <si>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</si>
  <si>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</si>
  <si>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</si>
  <si>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</si>
  <si>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</si>
  <si>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</si>
  <si>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</si>
  <si>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</si>
  <si>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</si>
  <si>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</si>
  <si>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</si>
  <si>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</si>
  <si>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</si>
  <si>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</si>
  <si>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</si>
  <si>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</si>
  <si>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</si>
  <si>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</si>
  <si>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</si>
  <si>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</si>
  <si>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</si>
  <si>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</si>
  <si>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</si>
  <si>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</si>
  <si>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</si>
  <si>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</si>
  <si>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</si>
  <si>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</si>
  <si>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</si>
  <si>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</si>
  <si>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</si>
  <si>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</si>
  <si>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</si>
  <si>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</si>
  <si>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</si>
  <si>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</si>
  <si>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</si>
  <si>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</si>
  <si>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</si>
  <si>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</si>
  <si>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</si>
  <si>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</si>
  <si>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</si>
  <si>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</si>
  <si>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</si>
  <si>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</si>
  <si>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</si>
  <si>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</si>
  <si>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</si>
  <si>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</si>
  <si>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</si>
  <si>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</si>
  <si>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</si>
  <si>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</si>
  <si>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</si>
  <si>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</si>
  <si>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</si>
  <si>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</si>
  <si>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</si>
  <si>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</si>
  <si>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</si>
  <si>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</si>
  <si>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</si>
  <si>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</si>
  <si>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</si>
  <si>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</si>
  <si>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</si>
  <si>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</si>
  <si>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</si>
  <si>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</si>
  <si>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</si>
  <si>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</si>
  <si>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</si>
  <si>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</si>
  <si>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</si>
  <si>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</si>
  <si>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</si>
  <si>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</si>
  <si>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</si>
  <si>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</si>
  <si>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</si>
  <si>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</si>
  <si>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</si>
  <si>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</si>
  <si>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</si>
  <si>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</si>
  <si>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</si>
  <si>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</si>
  <si>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</si>
  <si>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</si>
  <si>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</si>
  <si>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</si>
  <si>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</si>
  <si>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</si>
  <si>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</si>
  <si>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</si>
  <si>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</si>
  <si>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</si>
  <si>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</si>
  <si>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</si>
  <si>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</si>
  <si>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</si>
  <si>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</si>
  <si>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</si>
  <si>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</si>
  <si>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</si>
  <si>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</si>
  <si>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</si>
  <si>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</si>
  <si>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</si>
  <si>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</si>
  <si>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</si>
  <si>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</si>
  <si>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</si>
  <si>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</si>
  <si>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</si>
  <si>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</si>
  <si>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</si>
  <si>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</si>
  <si>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</si>
  <si>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</si>
  <si>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</si>
  <si>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</si>
  <si>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</si>
  <si>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</si>
  <si>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</si>
  <si>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</si>
  <si>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</si>
  <si>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</si>
  <si>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</si>
  <si>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</si>
  <si>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</si>
  <si>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</si>
  <si>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</si>
  <si>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</si>
  <si>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</si>
  <si>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</si>
  <si>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</si>
  <si>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</si>
  <si>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</si>
  <si>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</si>
  <si>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</si>
  <si>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</si>
  <si>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</si>
  <si>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</si>
  <si>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</si>
  <si>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</si>
  <si>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</si>
  <si>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</si>
  <si>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</si>
  <si>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</si>
  <si>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</si>
  <si>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</si>
  <si>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</si>
  <si>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</si>
  <si>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</si>
  <si>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</si>
  <si>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</si>
  <si>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</si>
  <si>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</si>
  <si>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</si>
  <si>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</si>
  <si>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</si>
  <si>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</si>
  <si>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</si>
  <si>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</si>
  <si>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</si>
  <si>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</si>
  <si>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</si>
  <si>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</si>
  <si>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</si>
  <si>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</si>
  <si>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</si>
  <si>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</si>
  <si>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</si>
  <si>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</si>
  <si>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</si>
  <si>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</si>
  <si>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</si>
  <si>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</si>
  <si>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</si>
  <si>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</si>
  <si>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</si>
  <si>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</si>
  <si>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</si>
  <si>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</si>
  <si>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</si>
  <si>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</si>
  <si>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</si>
  <si>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</si>
  <si>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</si>
  <si>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</si>
  <si>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</si>
  <si>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</si>
  <si>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</si>
  <si>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</si>
  <si>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</si>
  <si>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</si>
  <si>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</si>
  <si>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</si>
  <si>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</si>
  <si>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</si>
  <si>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</si>
  <si>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</si>
  <si>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</si>
  <si>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</si>
  <si>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</si>
  <si>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</si>
  <si>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</si>
  <si>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</si>
  <si>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</si>
  <si>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</si>
  <si>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</si>
  <si>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</si>
  <si>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</si>
  <si>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</si>
  <si>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</si>
  <si>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</si>
  <si>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</si>
  <si>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</si>
  <si>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</si>
  <si>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</si>
  <si>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</si>
  <si>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</si>
  <si>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</si>
  <si>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</si>
  <si>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</si>
  <si>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</si>
  <si>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</si>
  <si>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</si>
  <si>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</si>
  <si>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</si>
  <si>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</si>
  <si>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</si>
  <si>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</si>
  <si>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</si>
  <si>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</si>
  <si>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</si>
  <si>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</si>
  <si>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</si>
  <si>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</si>
  <si>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</si>
  <si>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</si>
  <si>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</si>
  <si>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</si>
  <si>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</si>
  <si>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</si>
  <si>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</si>
  <si>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</si>
  <si>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</si>
  <si>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</si>
  <si>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</si>
  <si>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</si>
  <si>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</si>
  <si>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</si>
  <si>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</si>
  <si>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</si>
  <si>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</si>
  <si>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</si>
  <si>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</si>
  <si>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</si>
  <si>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</si>
  <si>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</si>
  <si>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</si>
  <si>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</si>
  <si>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</si>
  <si>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</si>
  <si>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</si>
  <si>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</si>
  <si>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</si>
  <si>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</si>
  <si>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</si>
  <si>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</si>
  <si>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</si>
  <si>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</si>
  <si>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</si>
  <si>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</si>
  <si>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</si>
  <si>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</si>
  <si>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</si>
  <si>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</si>
  <si>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</si>
  <si>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</si>
  <si>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</si>
  <si>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</si>
  <si>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</si>
  <si>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</si>
  <si>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</si>
  <si>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</si>
  <si>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</si>
  <si>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</si>
  <si>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</si>
  <si>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</si>
  <si>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</si>
  <si>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</si>
  <si>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</si>
  <si>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</si>
  <si>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</si>
  <si>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</si>
  <si>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</si>
  <si>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</si>
  <si>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</si>
  <si>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</si>
  <si>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</si>
  <si>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</si>
  <si>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</si>
  <si>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</si>
  <si>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</si>
  <si>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</si>
  <si>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</si>
  <si>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</si>
  <si>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</si>
  <si>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</si>
  <si>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</si>
  <si>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</si>
  <si>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</si>
  <si>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</si>
  <si>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</si>
  <si>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</si>
  <si>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</si>
  <si>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</si>
  <si>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</si>
  <si>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</si>
  <si>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</si>
  <si>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</si>
  <si>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</si>
  <si>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</si>
  <si>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</si>
  <si>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</si>
  <si>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</si>
  <si>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</si>
  <si>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</si>
  <si>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</si>
  <si>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</si>
  <si>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</si>
  <si>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</si>
  <si>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</si>
  <si>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</si>
  <si>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</si>
  <si>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</si>
  <si>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</si>
  <si>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</si>
  <si>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</si>
  <si>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</si>
  <si>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</si>
  <si>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</si>
  <si>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</si>
  <si>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</si>
  <si>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</si>
  <si>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</si>
  <si>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</si>
  <si>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</si>
  <si>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</si>
  <si>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</si>
  <si>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</si>
  <si>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</si>
  <si>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</si>
  <si>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</si>
  <si>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</si>
  <si>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</si>
  <si>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</si>
  <si>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</si>
  <si>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</si>
  <si>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</si>
  <si>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</si>
  <si>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</si>
  <si>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</si>
  <si>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</si>
  <si>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</si>
  <si>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</si>
  <si>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</si>
  <si>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</si>
  <si>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</si>
  <si>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</si>
  <si>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</si>
  <si>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</si>
  <si>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</si>
  <si>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</si>
  <si>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</si>
  <si>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</si>
  <si>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</si>
  <si>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</si>
  <si>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</si>
  <si>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</si>
  <si>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</si>
  <si>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</si>
  <si>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</si>
  <si>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</si>
  <si>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</si>
  <si>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</si>
  <si>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</si>
  <si>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</si>
  <si>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</si>
  <si>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</si>
  <si>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</si>
  <si>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</si>
  <si>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</si>
  <si>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</si>
  <si>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</si>
  <si>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</si>
  <si>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</si>
  <si>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</si>
  <si>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</si>
  <si>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</si>
  <si>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</si>
  <si>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</si>
  <si>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</si>
  <si>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</si>
  <si>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</si>
  <si>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</si>
  <si>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</si>
  <si>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</si>
  <si>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</si>
  <si>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</si>
  <si>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</si>
  <si>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</si>
  <si>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</si>
  <si>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</si>
  <si>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</si>
  <si>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</si>
  <si>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</si>
  <si>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</si>
  <si>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</si>
  <si>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</si>
  <si>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</si>
  <si>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</si>
  <si>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</si>
  <si>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</si>
  <si>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</si>
  <si>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</si>
  <si>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</si>
  <si>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</si>
  <si>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</si>
  <si>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</si>
  <si>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</si>
  <si>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</si>
  <si>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</si>
  <si>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</si>
  <si>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</si>
  <si>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</si>
  <si>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</si>
  <si>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</si>
  <si>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</si>
  <si>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</si>
  <si>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</si>
  <si>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</si>
  <si>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</si>
  <si>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</si>
  <si>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</si>
  <si>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</si>
  <si>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</si>
  <si>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</si>
  <si>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</si>
  <si>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</si>
  <si>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</si>
  <si>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</si>
  <si>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</si>
  <si>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</si>
  <si>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</si>
  <si>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</si>
  <si>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</si>
  <si>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</si>
  <si>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</si>
  <si>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</si>
  <si>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</si>
  <si>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</si>
  <si>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</si>
  <si>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</si>
  <si>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</si>
  <si>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</si>
  <si>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</si>
  <si>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</si>
  <si>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</si>
  <si>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</si>
  <si>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</si>
  <si>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</si>
  <si>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</si>
  <si>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</si>
  <si>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</si>
  <si>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</si>
  <si>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</si>
  <si>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</si>
  <si>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</si>
  <si>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</si>
  <si>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</si>
  <si>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</si>
  <si>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</si>
  <si>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</si>
  <si>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</si>
  <si>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</si>
  <si>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</si>
  <si>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</si>
  <si>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</si>
  <si>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</si>
  <si>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</si>
  <si>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</si>
  <si>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</si>
  <si>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</si>
  <si>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</si>
  <si>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</si>
  <si>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</si>
  <si>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</si>
  <si>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</si>
  <si>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</si>
  <si>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</si>
  <si>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</si>
  <si>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</si>
  <si>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</si>
  <si>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</si>
  <si>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</si>
  <si>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</si>
  <si>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</si>
  <si>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</si>
  <si>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</si>
  <si>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</si>
  <si>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</si>
  <si>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</si>
  <si>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</si>
  <si>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</si>
  <si>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</si>
  <si>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</si>
  <si>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</si>
  <si>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</si>
  <si>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</si>
  <si>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</si>
  <si>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</si>
  <si>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</si>
  <si>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</si>
  <si>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</si>
  <si>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</si>
  <si>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</si>
  <si>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</si>
  <si>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</si>
  <si>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</si>
  <si>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</si>
  <si>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</si>
  <si>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</si>
  <si>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</si>
  <si>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</si>
  <si>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</si>
  <si>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</si>
  <si>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</si>
  <si>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</si>
  <si>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</si>
  <si>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</si>
  <si>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</si>
  <si>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</si>
  <si>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</si>
  <si>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</si>
  <si>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</si>
  <si>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</si>
  <si>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</si>
  <si>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</si>
  <si>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</si>
  <si>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</si>
  <si>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</si>
  <si>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</si>
  <si>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</si>
  <si>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</si>
  <si>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</si>
  <si>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</si>
  <si>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</si>
  <si>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</si>
  <si>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</si>
  <si>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</si>
  <si>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</si>
  <si>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</si>
  <si>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</si>
  <si>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</si>
  <si>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</si>
  <si>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</si>
  <si>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</si>
  <si>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</si>
  <si>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</si>
  <si>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</si>
  <si>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</si>
  <si>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</si>
  <si>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</si>
  <si>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</si>
  <si>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</si>
  <si>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</si>
  <si>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</si>
  <si>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</si>
  <si>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</si>
  <si>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</si>
  <si>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</si>
  <si>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</si>
  <si>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</si>
  <si>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</si>
  <si>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</si>
  <si>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</si>
  <si>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</si>
  <si>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</si>
  <si>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</si>
  <si>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</si>
  <si>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</si>
  <si>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</si>
  <si>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</si>
  <si>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</si>
  <si>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</si>
  <si>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</si>
  <si>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</si>
  <si>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</si>
  <si>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</si>
  <si>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</si>
  <si>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</si>
  <si>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</si>
  <si>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</si>
  <si>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</si>
  <si>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</si>
  <si>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</si>
  <si>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</si>
  <si>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</si>
  <si>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</si>
  <si>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</si>
  <si>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</si>
  <si>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</si>
  <si>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</si>
  <si>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</si>
  <si>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</si>
  <si>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</si>
  <si>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</si>
  <si>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</si>
  <si>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</si>
  <si>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</si>
  <si>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</si>
  <si>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</si>
  <si>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</si>
  <si>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</si>
  <si>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</si>
  <si>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</si>
  <si>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</si>
  <si>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</si>
  <si>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</si>
  <si>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</si>
  <si>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</si>
  <si>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</si>
  <si>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</si>
  <si>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</si>
  <si>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</si>
  <si>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</si>
  <si>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</si>
  <si>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</si>
  <si>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</si>
  <si>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</si>
  <si>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</si>
  <si>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</si>
  <si>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</si>
  <si>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</si>
  <si>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</si>
  <si>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</si>
  <si>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</si>
  <si>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</si>
  <si>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</si>
  <si>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</si>
  <si>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</si>
  <si>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</si>
  <si>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</si>
  <si>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</si>
  <si>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</si>
  <si>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</si>
  <si>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</si>
  <si>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</si>
  <si>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</si>
  <si>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</si>
  <si>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</si>
  <si>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</si>
  <si>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</si>
  <si>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</si>
  <si>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</si>
  <si>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</si>
  <si>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</si>
  <si>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</si>
  <si>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</si>
  <si>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</si>
  <si>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</si>
  <si>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</si>
  <si>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</si>
  <si>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</si>
  <si>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</si>
  <si>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</si>
  <si>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</si>
  <si>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</si>
  <si>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</si>
  <si>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</si>
  <si>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</si>
  <si>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</si>
  <si>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</si>
  <si>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</si>
  <si>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</si>
  <si>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</si>
  <si>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</si>
  <si>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</si>
  <si>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</si>
  <si>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</si>
  <si>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</si>
  <si>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</si>
  <si>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</si>
  <si>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</si>
  <si>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</si>
  <si>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</si>
  <si>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</si>
  <si>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</si>
  <si>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</si>
  <si>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</si>
  <si>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</si>
  <si>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</si>
  <si>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</si>
  <si>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</si>
  <si>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</si>
  <si>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</si>
  <si>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</si>
  <si>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</si>
  <si>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</si>
  <si>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</si>
  <si>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</si>
  <si>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</si>
  <si>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</si>
  <si>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</si>
  <si>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</si>
  <si>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</si>
  <si>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</si>
  <si>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</si>
  <si>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</si>
  <si>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</si>
  <si>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</si>
  <si>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</si>
  <si>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</si>
  <si>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</si>
  <si>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</si>
  <si>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</si>
  <si>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</si>
  <si>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</si>
  <si>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</si>
  <si>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</si>
  <si>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</si>
  <si>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</si>
  <si>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</si>
  <si>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</si>
  <si>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</si>
  <si>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</si>
  <si>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</si>
  <si>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</si>
  <si>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</si>
  <si>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</si>
  <si>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</si>
  <si>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</si>
  <si>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</si>
  <si>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</si>
  <si>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</si>
  <si>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</si>
  <si>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</si>
  <si>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</si>
  <si>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</si>
  <si>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</si>
  <si>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</si>
  <si>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</si>
  <si>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</si>
  <si>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</si>
  <si>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</si>
  <si>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</si>
  <si>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</si>
  <si>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</si>
  <si>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</si>
  <si>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</si>
  <si>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</si>
  <si>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</si>
  <si>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</si>
  <si>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</si>
  <si>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</si>
  <si>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</si>
  <si>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</si>
  <si>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</si>
  <si>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</si>
  <si>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</si>
  <si>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</si>
  <si>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</si>
  <si>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</si>
  <si>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</si>
  <si>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</si>
  <si>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</si>
  <si>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</si>
  <si>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</si>
  <si>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</si>
  <si>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</si>
  <si>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</si>
  <si>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</si>
  <si>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</si>
  <si>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</si>
  <si>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</si>
  <si>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</si>
  <si>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</si>
  <si>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</si>
  <si>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</si>
  <si>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</si>
  <si>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</si>
  <si>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</si>
  <si>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</si>
  <si>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</si>
  <si>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</si>
  <si>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</si>
  <si>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</si>
  <si>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</si>
  <si>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</si>
  <si>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</si>
  <si>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</si>
  <si>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</si>
  <si>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</si>
  <si>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</si>
  <si>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</si>
  <si>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</si>
  <si>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</si>
  <si>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</si>
  <si>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</si>
  <si>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</si>
  <si>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</si>
  <si>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</si>
  <si>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</si>
  <si>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</si>
  <si>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</si>
  <si>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</si>
  <si>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</si>
  <si>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</si>
  <si>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</si>
  <si>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</si>
  <si>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</si>
  <si>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</si>
  <si>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</si>
  <si>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</si>
  <si>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</si>
  <si>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</si>
  <si>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</si>
  <si>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</si>
  <si>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</si>
  <si>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</si>
  <si>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</si>
  <si>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</si>
  <si>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</si>
  <si>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</si>
  <si>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</si>
  <si>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</si>
  <si>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</si>
  <si>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</si>
  <si>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</si>
  <si>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</si>
  <si>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</si>
  <si>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</si>
  <si>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</si>
  <si>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</si>
  <si>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</si>
  <si>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</si>
  <si>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</si>
  <si>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</si>
  <si>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</si>
  <si>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</si>
  <si>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</si>
  <si>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</si>
  <si>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</si>
  <si>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</si>
  <si>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</si>
  <si>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</si>
  <si>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</si>
  <si>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</si>
  <si>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</si>
  <si>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</si>
  <si>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</si>
  <si>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</si>
  <si>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</si>
  <si>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</si>
  <si>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</si>
  <si>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</si>
  <si>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</si>
  <si>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</si>
  <si>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</si>
  <si>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</si>
  <si>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</si>
  <si>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</si>
  <si>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</si>
  <si>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</si>
  <si>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</si>
  <si>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</si>
  <si>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</si>
  <si>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</si>
  <si>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</si>
  <si>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</si>
  <si>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</si>
  <si>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</si>
  <si>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</si>
  <si>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</si>
  <si>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</si>
  <si>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</si>
  <si>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</si>
  <si>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</si>
  <si>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</si>
  <si>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</si>
  <si>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</si>
  <si>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</si>
  <si>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</si>
  <si>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</si>
  <si>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</si>
  <si>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</si>
  <si>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</si>
  <si>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</si>
  <si>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</si>
  <si>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</si>
  <si>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</si>
  <si>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</si>
  <si>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</si>
  <si>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</si>
  <si>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</si>
  <si>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</si>
  <si>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</si>
  <si>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</si>
  <si>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</si>
  <si>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</si>
  <si>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</si>
  <si>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</si>
  <si>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</si>
  <si>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</si>
  <si>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</si>
  <si>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</si>
  <si>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</si>
  <si>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</si>
  <si>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</si>
  <si>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</si>
  <si>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</si>
  <si>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</si>
  <si>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</si>
  <si>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</si>
  <si>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</si>
  <si>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</si>
  <si>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</si>
  <si>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</si>
  <si>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</si>
  <si>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</si>
  <si>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</si>
  <si>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</si>
  <si>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</si>
  <si>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</si>
  <si>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</si>
  <si>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</si>
  <si>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</si>
  <si>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</si>
  <si>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</si>
  <si>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</si>
  <si>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</si>
  <si>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</si>
  <si>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</si>
  <si>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</si>
  <si>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</si>
  <si>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</si>
  <si>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</si>
  <si>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</si>
  <si>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</si>
  <si>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</si>
  <si>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</si>
  <si>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</si>
  <si>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</si>
  <si>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</si>
  <si>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</si>
  <si>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</si>
  <si>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</si>
  <si>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</si>
  <si>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</si>
  <si>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</si>
  <si>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</si>
  <si>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</si>
  <si>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</si>
  <si>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</si>
  <si>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</si>
  <si>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</si>
  <si>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</si>
  <si>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</si>
  <si>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</si>
  <si>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</si>
  <si>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</si>
  <si>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</si>
  <si>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</si>
  <si>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</si>
  <si>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</si>
  <si>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</si>
  <si>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</si>
  <si>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</si>
  <si>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</si>
  <si>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</si>
  <si>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</si>
  <si>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</si>
  <si>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</si>
  <si>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</si>
  <si>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</si>
  <si>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</si>
  <si>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</si>
  <si>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</si>
  <si>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</si>
  <si>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</si>
  <si>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</si>
  <si>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</si>
  <si>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</si>
  <si>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</si>
  <si>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</si>
  <si>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</si>
  <si>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</si>
  <si>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</si>
  <si>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</si>
  <si>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</si>
  <si>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</si>
  <si>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</si>
  <si>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</si>
  <si>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</si>
  <si>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</si>
  <si>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</si>
  <si>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</si>
  <si>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</si>
  <si>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</si>
  <si>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</si>
  <si>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</si>
  <si>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</si>
  <si>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</si>
  <si>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</si>
  <si>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</si>
  <si>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</si>
  <si>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</si>
  <si>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</si>
  <si>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</si>
  <si>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</si>
  <si>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</si>
  <si>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</si>
  <si>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</si>
  <si>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</si>
  <si>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</si>
  <si>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</si>
  <si>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</si>
  <si>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</si>
  <si>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</si>
  <si>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</si>
  <si>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</si>
  <si>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</si>
  <si>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</si>
  <si>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</si>
  <si>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</si>
  <si>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</si>
  <si>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</si>
  <si>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</si>
  <si>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</si>
  <si>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</si>
  <si>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</si>
  <si>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</si>
  <si>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</si>
  <si>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</si>
  <si>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</si>
  <si>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</si>
  <si>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</si>
  <si>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</si>
  <si>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</si>
  <si>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</si>
  <si>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</si>
  <si>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</si>
  <si>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</si>
  <si>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</si>
  <si>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</si>
  <si>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</si>
  <si>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</si>
  <si>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</si>
  <si>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</si>
  <si>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</si>
  <si>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</si>
  <si>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</si>
  <si>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</si>
  <si>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</si>
  <si>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</si>
  <si>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</si>
  <si>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</si>
  <si>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</si>
  <si>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</si>
  <si>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</si>
  <si>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</si>
  <si>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</si>
  <si>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</si>
  <si>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</si>
  <si>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</si>
  <si>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</si>
  <si>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</si>
  <si>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</si>
  <si>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</si>
  <si>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</si>
  <si>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</si>
  <si>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</si>
  <si>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</si>
  <si>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</si>
  <si>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</si>
  <si>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</si>
  <si>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</si>
  <si>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</si>
  <si>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</si>
  <si>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</si>
  <si>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</si>
  <si>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</si>
  <si>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</si>
  <si>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</si>
  <si>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</si>
  <si>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</si>
  <si>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</si>
  <si>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</si>
  <si>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</si>
  <si>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</si>
  <si>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</si>
  <si>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</si>
  <si>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</si>
  <si>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</si>
  <si>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</si>
  <si>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</si>
  <si>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</si>
  <si>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</si>
  <si>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</si>
  <si>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</si>
  <si>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</si>
  <si>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</si>
  <si>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</si>
  <si>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</si>
  <si>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</si>
  <si>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</si>
  <si>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</si>
  <si>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</si>
  <si>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</si>
  <si>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</si>
  <si>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</si>
  <si>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</si>
  <si>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</si>
  <si>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</si>
  <si>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</si>
  <si>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</si>
  <si>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</si>
  <si>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</si>
  <si>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</si>
  <si>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</si>
  <si>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</si>
  <si>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</si>
  <si>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</si>
  <si>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</si>
  <si>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</si>
  <si>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</si>
  <si>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</si>
  <si>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</si>
  <si>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</si>
  <si>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</si>
  <si>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</si>
  <si>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</si>
  <si>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</si>
  <si>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</si>
  <si>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</si>
  <si>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</si>
  <si>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</si>
  <si>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</si>
  <si>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</si>
  <si>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</si>
  <si>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</si>
  <si>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</si>
  <si>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</si>
  <si>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</si>
  <si>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</si>
  <si>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</si>
  <si>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</si>
  <si>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</si>
  <si>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</si>
  <si>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</si>
  <si>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</si>
  <si>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</si>
  <si>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</si>
  <si>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</si>
  <si>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</si>
  <si>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</si>
  <si>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</si>
  <si>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</si>
  <si>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</si>
  <si>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</si>
  <si>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</si>
  <si>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</si>
  <si>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</si>
  <si>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</si>
  <si>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</si>
  <si>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</si>
  <si>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</si>
  <si>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</si>
  <si>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</si>
  <si>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</si>
  <si>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</si>
  <si>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</si>
  <si>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</si>
  <si>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</si>
  <si>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</si>
  <si>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</si>
  <si>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</si>
  <si>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</si>
  <si>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</si>
  <si>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</si>
  <si>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</si>
  <si>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</si>
  <si>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</si>
  <si>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</si>
  <si>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</si>
  <si>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</si>
  <si>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</si>
  <si>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</si>
  <si>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</si>
  <si>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</si>
  <si>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</si>
  <si>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</si>
  <si>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</si>
  <si>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</si>
  <si>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</si>
  <si>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</si>
  <si>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</si>
  <si>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</si>
  <si>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</si>
  <si>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</si>
  <si>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</si>
  <si>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</si>
  <si>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</si>
  <si>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</si>
  <si>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</si>
  <si>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</si>
  <si>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</si>
  <si>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</si>
  <si>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</si>
  <si>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</si>
  <si>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</si>
  <si>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</si>
  <si>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</si>
  <si>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</si>
  <si>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</si>
  <si>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</si>
  <si>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</si>
  <si>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</si>
  <si>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</si>
  <si>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</si>
  <si>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</si>
  <si>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</si>
  <si>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</si>
  <si>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</si>
  <si>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</si>
  <si>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</si>
  <si>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</si>
  <si>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</si>
  <si>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</si>
  <si>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</si>
  <si>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</si>
  <si>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</si>
  <si>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</si>
  <si>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</si>
  <si>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</si>
  <si>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</si>
  <si>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</si>
  <si>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</si>
  <si>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</si>
  <si>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</si>
  <si>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</si>
  <si>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</si>
  <si>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</si>
  <si>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</si>
  <si>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</si>
  <si>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</si>
  <si>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</si>
  <si>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</si>
  <si>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</si>
  <si>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</si>
  <si>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</si>
  <si>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</si>
  <si>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</si>
  <si>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</si>
  <si>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</si>
  <si>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</si>
  <si>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</si>
  <si>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</si>
  <si>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</si>
  <si>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</si>
  <si>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</si>
  <si>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</si>
  <si>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</si>
  <si>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</si>
  <si>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</si>
  <si>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</si>
  <si>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</si>
  <si>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</si>
  <si>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</si>
  <si>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</si>
  <si>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</si>
  <si>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</si>
  <si>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</si>
  <si>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</si>
  <si>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</si>
  <si>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</si>
  <si>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</si>
  <si>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</si>
  <si>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</si>
  <si>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</si>
  <si>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</si>
  <si>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</si>
  <si>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</si>
  <si>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</si>
  <si>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</si>
  <si>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</si>
  <si>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</si>
  <si>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</si>
  <si>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</si>
  <si>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</si>
  <si>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</si>
  <si>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</si>
  <si>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</si>
  <si>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</si>
  <si>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</si>
  <si>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</si>
  <si>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</si>
  <si>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</si>
  <si>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</si>
  <si>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</si>
  <si>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</si>
  <si>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</si>
  <si>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</si>
  <si>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</si>
  <si>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</si>
  <si>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</si>
  <si>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</si>
  <si>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</si>
  <si>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</si>
  <si>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</si>
  <si>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</si>
  <si>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</si>
  <si>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</si>
  <si>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</si>
  <si>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</si>
  <si>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</si>
  <si>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</si>
  <si>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</si>
  <si>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</si>
  <si>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</si>
  <si>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</si>
  <si>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</si>
  <si>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</si>
  <si>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</si>
  <si>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</si>
  <si>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</si>
  <si>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</si>
  <si>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</si>
  <si>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</si>
  <si>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</si>
  <si>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</si>
  <si>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</si>
  <si>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</si>
  <si>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</si>
  <si>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</si>
  <si>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</si>
  <si>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</si>
  <si>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</si>
  <si>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</si>
  <si>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</si>
  <si>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</si>
  <si>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</si>
  <si>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</si>
  <si>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</si>
  <si>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</si>
  <si>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</si>
  <si>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</si>
  <si>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</si>
  <si>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</si>
  <si>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</si>
  <si>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</si>
  <si>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</si>
  <si>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</si>
  <si>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</si>
  <si>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</si>
  <si>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</si>
  <si>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</si>
  <si>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</si>
  <si>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</si>
  <si>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</si>
  <si>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</si>
  <si>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</si>
  <si>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</si>
  <si>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</si>
  <si>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</si>
  <si>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</si>
  <si>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</si>
  <si>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</si>
  <si>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</si>
  <si>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</si>
  <si>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</si>
  <si>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</si>
  <si>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</si>
  <si>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</si>
  <si>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</si>
  <si>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</si>
  <si>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</si>
  <si>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</si>
  <si>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</si>
  <si>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</si>
  <si>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</si>
  <si>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</si>
  <si>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</si>
  <si>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</si>
  <si>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</si>
  <si>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</si>
  <si>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</si>
  <si>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</si>
  <si>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</si>
  <si>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</si>
  <si>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</si>
  <si>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</si>
  <si>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</si>
  <si>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</si>
  <si>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</si>
  <si>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</si>
  <si>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</si>
  <si>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</si>
  <si>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</si>
  <si>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</si>
  <si>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</si>
  <si>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</si>
  <si>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</si>
  <si>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</si>
  <si>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</si>
  <si>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</si>
  <si>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</si>
  <si>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</si>
  <si>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</si>
  <si>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</si>
  <si>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</si>
  <si>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</si>
  <si>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</si>
  <si>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</si>
  <si>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</si>
  <si>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</si>
  <si>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</si>
  <si>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</si>
  <si>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</si>
  <si>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</si>
  <si>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</si>
  <si>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</si>
  <si>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</si>
  <si>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</si>
  <si>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</si>
  <si>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</si>
  <si>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</si>
  <si>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</si>
  <si>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</si>
  <si>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</si>
  <si>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</si>
  <si>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</si>
  <si>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</si>
  <si>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</si>
  <si>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</si>
  <si>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</si>
  <si>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</si>
  <si>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</si>
  <si>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</si>
  <si>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</si>
  <si>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</si>
  <si>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</si>
  <si>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</si>
  <si>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</si>
  <si>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</si>
  <si>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</si>
  <si>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</si>
  <si>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</si>
  <si>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</si>
  <si>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</si>
  <si>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</si>
  <si>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</si>
  <si>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</si>
  <si>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</si>
  <si>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</si>
  <si>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</si>
  <si>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</si>
  <si>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</si>
  <si>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</si>
  <si>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</si>
  <si>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</si>
  <si>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</si>
  <si>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</si>
  <si>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</si>
  <si>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</si>
  <si>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</si>
  <si>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</si>
  <si>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</si>
  <si>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</si>
  <si>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</si>
  <si>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</si>
  <si>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</si>
  <si>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</si>
  <si>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</si>
  <si>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</si>
  <si>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</si>
  <si>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</si>
  <si>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</si>
  <si>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</si>
  <si>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</si>
  <si>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</si>
  <si>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</si>
  <si>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</si>
  <si>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</si>
  <si>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</si>
  <si>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</si>
  <si>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</si>
  <si>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</si>
  <si>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</si>
  <si>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</si>
  <si>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</si>
  <si>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</si>
  <si>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</si>
  <si>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</si>
  <si>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</si>
  <si>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</si>
  <si>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</si>
  <si>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</si>
  <si>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</si>
  <si>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</si>
  <si>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</si>
  <si>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</si>
  <si>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</si>
  <si>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</si>
  <si>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</si>
  <si>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</si>
  <si>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</si>
  <si>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</si>
  <si>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</si>
  <si>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</si>
  <si>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</si>
  <si>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</si>
  <si>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</si>
  <si>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</si>
  <si>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</si>
  <si>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</si>
  <si>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</si>
  <si>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</si>
  <si>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</si>
  <si>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</si>
  <si>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</si>
  <si>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</si>
  <si>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</si>
  <si>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</si>
  <si>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</si>
  <si>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</si>
  <si>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</si>
  <si>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</si>
  <si>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</si>
  <si>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</si>
  <si>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</si>
  <si>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</si>
  <si>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</si>
  <si>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</si>
  <si>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</si>
  <si>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</si>
  <si>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</si>
  <si>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</si>
  <si>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</si>
  <si>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</si>
  <si>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</si>
  <si>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</si>
  <si>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</si>
  <si>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</si>
  <si>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</si>
  <si>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</si>
  <si>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</si>
  <si>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</si>
  <si>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</si>
  <si>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</si>
  <si>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</si>
  <si>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</si>
  <si>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</si>
  <si>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</si>
  <si>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</si>
  <si>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</si>
  <si>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</si>
  <si>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</si>
  <si>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</si>
  <si>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</si>
  <si>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</si>
  <si>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</si>
  <si>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</si>
  <si>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</si>
  <si>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</si>
  <si>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</si>
  <si>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</si>
  <si>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</si>
  <si>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</si>
  <si>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</si>
  <si>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</si>
  <si>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</si>
  <si>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</si>
  <si>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</si>
  <si>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</si>
  <si>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</si>
  <si>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</si>
  <si>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</si>
  <si>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</si>
  <si>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</si>
  <si>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</si>
  <si>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</si>
  <si>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</si>
  <si>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</si>
  <si>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</si>
  <si>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</si>
  <si>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</si>
  <si>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</si>
  <si>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</si>
  <si>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</si>
  <si>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</si>
  <si>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</si>
  <si>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</si>
  <si>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</si>
  <si>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</si>
  <si>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</si>
  <si>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</si>
  <si>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</si>
  <si>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</si>
  <si>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</si>
  <si>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</si>
  <si>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</si>
  <si>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</si>
  <si>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</si>
  <si>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</si>
  <si>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</si>
  <si>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</si>
  <si>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</si>
  <si>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</si>
  <si>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</si>
  <si>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</si>
  <si>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</si>
  <si>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</si>
  <si>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</si>
  <si>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</si>
  <si>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</si>
  <si>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</si>
  <si>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</si>
  <si>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</si>
  <si>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</si>
  <si>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</si>
  <si>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</si>
  <si>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</si>
  <si>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</si>
  <si>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</si>
  <si>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</si>
  <si>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</si>
  <si>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</si>
  <si>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</si>
  <si>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</si>
  <si>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</si>
  <si>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</si>
  <si>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</si>
  <si>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</si>
  <si>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</si>
  <si>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</si>
  <si>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</si>
  <si>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</si>
  <si>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</si>
  <si>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</si>
  <si>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</si>
  <si>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</si>
  <si>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</si>
  <si>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</si>
  <si>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</si>
  <si>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</si>
  <si>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</si>
  <si>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</si>
  <si>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</si>
  <si>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</si>
  <si>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</si>
  <si>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</si>
  <si>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</si>
  <si>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</si>
  <si>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</si>
  <si>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</si>
  <si>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</si>
  <si>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</si>
  <si>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</si>
  <si>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</si>
  <si>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</si>
  <si>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</si>
  <si>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</si>
  <si>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</si>
  <si>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</si>
  <si>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</si>
  <si>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</si>
  <si>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</si>
  <si>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</si>
  <si>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</si>
  <si>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</si>
  <si>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</si>
  <si>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</si>
  <si>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</si>
  <si>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</si>
  <si>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</si>
  <si>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</si>
  <si>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</si>
  <si>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</si>
  <si>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</si>
  <si>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</si>
  <si>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</si>
  <si>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</si>
  <si>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</si>
  <si>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</si>
  <si>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</si>
  <si>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</si>
  <si>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</si>
  <si>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</si>
  <si>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</si>
  <si>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</si>
  <si>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</si>
  <si>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</si>
  <si>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</si>
  <si>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</si>
  <si>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</si>
  <si>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</si>
  <si>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</si>
  <si>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</si>
  <si>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</si>
  <si>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</si>
  <si>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</si>
  <si>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</si>
  <si>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</si>
  <si>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</si>
  <si>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</si>
  <si>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</si>
  <si>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</si>
  <si>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</si>
  <si>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</si>
  <si>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</si>
  <si>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</si>
  <si>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</si>
  <si>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</si>
  <si>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</si>
  <si>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</si>
  <si>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</si>
  <si>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</si>
  <si>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</si>
  <si>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</si>
  <si>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</si>
  <si>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</si>
  <si>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</si>
  <si>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</si>
  <si>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</si>
  <si>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</si>
  <si>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</si>
  <si>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</si>
  <si>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</si>
  <si>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</si>
  <si>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</si>
  <si>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</si>
  <si>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</si>
  <si>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</si>
  <si>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</si>
  <si>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</si>
  <si>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</si>
  <si>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</si>
  <si>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</si>
  <si>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</si>
  <si>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</si>
  <si>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</si>
  <si>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</si>
  <si>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</si>
  <si>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</si>
  <si>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</si>
  <si>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</si>
  <si>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</si>
  <si>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</si>
  <si>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</si>
  <si>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</si>
  <si>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</si>
  <si>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</si>
  <si>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</si>
  <si>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</si>
  <si>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</si>
  <si>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</si>
  <si>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</si>
  <si>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</si>
  <si>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</si>
  <si>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</si>
  <si>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</si>
  <si>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</si>
  <si>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</si>
  <si>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</si>
  <si>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</si>
  <si>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</si>
  <si>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</si>
  <si>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</si>
  <si>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</si>
  <si>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</si>
  <si>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</si>
  <si>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</si>
  <si>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</si>
  <si>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</si>
  <si>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</si>
  <si>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</si>
  <si>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</si>
  <si>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</si>
  <si>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</si>
  <si>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</si>
  <si>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</si>
  <si>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</si>
  <si>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</si>
  <si>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</si>
  <si>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</si>
  <si>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</si>
  <si>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</si>
  <si>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</si>
  <si>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</si>
  <si>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</si>
  <si>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</si>
  <si>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</si>
  <si>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</si>
  <si>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</si>
  <si>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</si>
  <si>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</si>
  <si>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</si>
  <si>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</si>
  <si>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</si>
  <si>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</si>
  <si>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</si>
  <si>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</si>
  <si>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</si>
  <si>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</si>
  <si>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</si>
  <si>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</si>
  <si>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</si>
  <si>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</si>
  <si>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</si>
  <si>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</si>
  <si>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</si>
  <si>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</si>
  <si>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</si>
  <si>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</si>
  <si>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</si>
  <si>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</si>
  <si>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</si>
  <si>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</si>
  <si>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</si>
  <si>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</si>
  <si>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</si>
  <si>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</si>
  <si>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</si>
  <si>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</si>
  <si>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</si>
  <si>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</si>
  <si>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</si>
  <si>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</si>
  <si>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</si>
  <si>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</si>
  <si>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</si>
  <si>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</si>
  <si>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</si>
  <si>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</si>
  <si>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</si>
  <si>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</si>
  <si>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</si>
  <si>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</si>
  <si>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</si>
  <si>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</si>
  <si>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</si>
  <si>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</si>
  <si>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</si>
  <si>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</si>
  <si>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</si>
  <si>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</si>
  <si>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</si>
  <si>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</si>
  <si>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</si>
  <si>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</si>
  <si>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</si>
  <si>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</si>
  <si>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</si>
  <si>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</si>
  <si>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</si>
  <si>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</si>
  <si>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</si>
  <si>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</si>
  <si>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</si>
  <si>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</si>
  <si>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</si>
  <si>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</si>
  <si>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</si>
  <si>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</si>
  <si>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</si>
  <si>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</si>
  <si>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</si>
  <si>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</si>
  <si>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</si>
  <si>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</si>
  <si>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</si>
  <si>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</si>
  <si>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</si>
  <si>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</si>
  <si>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</si>
  <si>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</si>
  <si>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</si>
  <si>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</si>
  <si>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</si>
  <si>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</si>
  <si>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</si>
  <si>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</si>
  <si>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</si>
  <si>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</si>
  <si>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</si>
  <si>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</si>
  <si>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</si>
  <si>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</si>
  <si>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</si>
  <si>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</si>
  <si>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</si>
  <si>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</si>
  <si>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</si>
  <si>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</si>
  <si>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</si>
  <si>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</si>
  <si>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</si>
  <si>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</si>
  <si>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</si>
  <si>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</si>
  <si>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</si>
  <si>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</si>
  <si>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</si>
  <si>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</si>
  <si>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</si>
  <si>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</si>
  <si>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</si>
  <si>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</si>
  <si>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</si>
  <si>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</si>
  <si>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</si>
  <si>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</si>
  <si>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</si>
  <si>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</si>
  <si>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</si>
  <si>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</si>
  <si>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</si>
  <si>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</si>
  <si>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</si>
  <si>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</si>
  <si>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</si>
  <si>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</si>
  <si>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</si>
  <si>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</si>
  <si>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</si>
  <si>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</si>
  <si>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</si>
  <si>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</si>
  <si>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</si>
  <si>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</si>
  <si>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</si>
  <si>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</si>
  <si>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</si>
  <si>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</si>
  <si>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</si>
  <si>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</si>
  <si>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</si>
  <si>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</si>
  <si>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</si>
  <si>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</si>
  <si>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</si>
  <si>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</si>
  <si>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</si>
  <si>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</si>
  <si>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</si>
  <si>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</si>
  <si>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</si>
  <si>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</si>
  <si>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</si>
  <si>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</si>
  <si>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</si>
  <si>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</si>
  <si>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</si>
  <si>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</si>
  <si>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</si>
  <si>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</si>
  <si>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</si>
  <si>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</si>
  <si>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</si>
  <si>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</si>
  <si>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</si>
  <si>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</si>
  <si>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</si>
  <si>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</si>
  <si>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</si>
  <si>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</si>
  <si>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</si>
  <si>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</si>
  <si>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</si>
  <si>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</si>
  <si>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</si>
  <si>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</si>
  <si>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</si>
  <si>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</si>
  <si>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</si>
  <si>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</si>
  <si>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</si>
  <si>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</si>
  <si>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</si>
  <si>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</si>
  <si>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</si>
  <si>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</si>
  <si>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</si>
  <si>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</si>
  <si>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</si>
  <si>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</si>
  <si>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</si>
  <si>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</si>
  <si>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</si>
  <si>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</si>
  <si>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</si>
  <si>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</si>
  <si>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</si>
  <si>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</si>
  <si>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</si>
  <si>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</si>
  <si>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</si>
  <si>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</si>
  <si>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</si>
  <si>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</si>
  <si>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</si>
  <si>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</si>
  <si>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</si>
  <si>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</si>
  <si>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</si>
  <si>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</si>
  <si>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</si>
  <si>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</si>
  <si>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</si>
  <si>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</si>
  <si>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</si>
  <si>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</si>
  <si>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</si>
  <si>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</si>
  <si>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</si>
  <si>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</si>
  <si>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</si>
  <si>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</si>
  <si>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</si>
  <si>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</si>
  <si>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</si>
  <si>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</si>
  <si>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</si>
  <si>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</si>
  <si>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</si>
  <si>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</si>
  <si>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</si>
  <si>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</si>
  <si>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</si>
  <si>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</si>
  <si>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</si>
  <si>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</si>
  <si>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</si>
  <si>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</si>
  <si>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</si>
  <si>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</si>
  <si>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</si>
  <si>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</si>
  <si>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</si>
  <si>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</si>
  <si>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</si>
  <si>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</si>
  <si>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</si>
  <si>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</si>
  <si>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</si>
  <si>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</si>
  <si>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</si>
  <si>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</si>
  <si>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</si>
  <si>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</si>
  <si>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</si>
  <si>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</si>
  <si>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</si>
  <si>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</si>
  <si>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</si>
  <si>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</si>
  <si>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</si>
  <si>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</si>
  <si>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</si>
  <si>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</si>
  <si>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</si>
  <si>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</si>
  <si>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</si>
  <si>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</si>
  <si>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</si>
  <si>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</si>
  <si>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</si>
  <si>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</si>
  <si>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</si>
  <si>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</si>
  <si>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</si>
  <si>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</si>
  <si>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</si>
  <si>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</si>
  <si>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</si>
  <si>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</si>
  <si>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</si>
  <si>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</si>
  <si>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</si>
  <si>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</si>
  <si>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</si>
  <si>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</si>
  <si>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</si>
  <si>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</si>
  <si>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</si>
  <si>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</si>
  <si>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</si>
  <si>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</si>
  <si>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</si>
  <si>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</si>
  <si>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</si>
  <si>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</si>
  <si>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</si>
  <si>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</si>
  <si>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</si>
  <si>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</si>
  <si>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</si>
  <si>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</si>
  <si>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</si>
  <si>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</si>
  <si>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</si>
  <si>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</si>
  <si>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</si>
  <si>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</si>
  <si>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</si>
  <si>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</si>
  <si>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</si>
  <si>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</si>
  <si>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</si>
  <si>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</si>
  <si>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</si>
  <si>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</si>
  <si>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</si>
  <si>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</si>
  <si>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</si>
  <si>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</si>
  <si>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</si>
  <si>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</si>
  <si>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</si>
  <si>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</si>
  <si>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</si>
  <si>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</si>
  <si>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</si>
  <si>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</si>
  <si>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</si>
  <si>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</si>
  <si>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</si>
  <si>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</si>
  <si>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</si>
  <si>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</si>
  <si>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</si>
  <si>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</si>
  <si>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</si>
  <si>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</si>
  <si>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</si>
  <si>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</si>
  <si>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</si>
  <si>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</si>
  <si>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</si>
  <si>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</si>
  <si>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</si>
  <si>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</si>
  <si>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</si>
  <si>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</si>
  <si>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</si>
  <si>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</si>
  <si>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</si>
  <si>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</si>
  <si>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</si>
  <si>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</si>
  <si>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</si>
  <si>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</si>
  <si>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</si>
  <si>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</si>
  <si>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</si>
  <si>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</si>
  <si>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</si>
  <si>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</si>
  <si>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</si>
  <si>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</si>
  <si>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</si>
  <si>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</si>
  <si>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</si>
  <si>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</si>
  <si>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</si>
  <si>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</si>
  <si>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</si>
  <si>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</si>
  <si>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</si>
  <si>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</si>
  <si>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</si>
  <si>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</si>
  <si>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</si>
  <si>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</si>
  <si>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</si>
  <si>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</si>
  <si>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</si>
  <si>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</si>
  <si>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</si>
  <si>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</si>
  <si>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</si>
  <si>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</si>
  <si>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</si>
  <si>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</si>
  <si>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</si>
  <si>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</si>
  <si>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</si>
  <si>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</si>
  <si>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</si>
  <si>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</si>
  <si>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</si>
  <si>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</si>
  <si>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</si>
  <si>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</si>
  <si>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</si>
  <si>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</si>
  <si>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</si>
  <si>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</si>
  <si>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</si>
  <si>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</si>
  <si>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</si>
  <si>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</si>
  <si>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</si>
  <si>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</si>
  <si>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</si>
  <si>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</si>
  <si>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</si>
  <si>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</si>
  <si>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</si>
  <si>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</si>
  <si>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</si>
  <si>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</si>
  <si>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</si>
  <si>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</si>
  <si>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</si>
  <si>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</si>
  <si>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</si>
  <si>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</si>
  <si>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</si>
  <si>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</si>
  <si>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</si>
  <si>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</si>
  <si>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</si>
  <si>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</si>
  <si>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</si>
  <si>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</si>
  <si>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</si>
  <si>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</si>
  <si>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</si>
  <si>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</si>
  <si>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</si>
  <si>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</si>
  <si>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</si>
  <si>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</si>
  <si>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</si>
  <si>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</si>
  <si>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</si>
  <si>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</si>
  <si>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</si>
  <si>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</si>
  <si>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</si>
  <si>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</si>
  <si>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</si>
  <si>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</si>
  <si>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</si>
  <si>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</si>
  <si>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</si>
  <si>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</si>
  <si>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</si>
  <si>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</si>
  <si>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</si>
  <si>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</si>
  <si>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</si>
  <si>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</si>
  <si>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</si>
  <si>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</si>
  <si>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</si>
  <si>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</si>
  <si>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</si>
  <si>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</si>
  <si>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</si>
  <si>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</si>
  <si>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</si>
  <si>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</si>
  <si>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</si>
  <si>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</si>
  <si>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</si>
  <si>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</si>
  <si>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</si>
  <si>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</si>
  <si>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</si>
  <si>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</si>
  <si>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</si>
  <si>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</si>
  <si>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</si>
  <si>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</si>
  <si>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</si>
  <si>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</si>
  <si>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</si>
  <si>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</si>
  <si>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</si>
  <si>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</si>
  <si>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</si>
  <si>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</si>
  <si>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</si>
  <si>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</si>
  <si>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</si>
  <si>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</si>
  <si>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</si>
  <si>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</si>
  <si>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</si>
  <si>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</si>
  <si>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</si>
  <si>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</si>
  <si>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</si>
  <si>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</si>
  <si>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</si>
  <si>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</si>
  <si>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</si>
  <si>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</si>
  <si>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</si>
  <si>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</si>
  <si>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</si>
  <si>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</si>
  <si>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</si>
  <si>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</si>
  <si>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</si>
  <si>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</si>
  <si>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</si>
  <si>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</si>
  <si>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</si>
  <si>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</si>
  <si>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</si>
  <si>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</si>
  <si>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</si>
  <si>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</si>
  <si>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</si>
  <si>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</si>
  <si>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</si>
  <si>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</si>
  <si>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</si>
  <si>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</si>
  <si>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</si>
  <si>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</si>
  <si>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</si>
  <si>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</si>
  <si>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</si>
  <si>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</si>
  <si>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</si>
  <si>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</si>
  <si>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</si>
  <si>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</si>
  <si>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</si>
  <si>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</si>
  <si>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</si>
  <si>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</si>
  <si>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</si>
  <si>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</si>
  <si>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</si>
  <si>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</si>
  <si>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</si>
  <si>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</si>
  <si>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</si>
  <si>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</si>
  <si>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</si>
  <si>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</si>
  <si>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</si>
  <si>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</si>
  <si>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</si>
  <si>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</si>
  <si>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</si>
  <si>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</si>
  <si>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</si>
  <si>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</si>
  <si>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</si>
  <si>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</si>
  <si>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</si>
  <si>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</si>
  <si>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</si>
  <si>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</si>
  <si>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</si>
  <si>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</si>
  <si>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</si>
  <si>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</si>
  <si>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</si>
  <si>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</si>
  <si>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</si>
  <si>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</si>
  <si>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</si>
  <si>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</si>
  <si>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</si>
  <si>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</si>
  <si>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</si>
  <si>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</si>
  <si>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</si>
  <si>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</si>
  <si>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</si>
  <si>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</si>
  <si>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</si>
  <si>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</si>
  <si>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</si>
  <si>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</si>
  <si>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</si>
  <si>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</si>
  <si>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</si>
  <si>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</si>
  <si>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</si>
  <si>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</si>
  <si>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</si>
  <si>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</si>
  <si>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</si>
  <si>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</si>
  <si>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</si>
  <si>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</si>
  <si>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</si>
  <si>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</si>
  <si>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</si>
  <si>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</si>
  <si>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</si>
  <si>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</si>
  <si>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</si>
  <si>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</si>
  <si>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</si>
  <si>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</si>
  <si>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</si>
  <si>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</si>
  <si>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</si>
  <si>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</si>
  <si>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</si>
  <si>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</si>
  <si>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</si>
  <si>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</si>
  <si>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</si>
  <si>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</si>
  <si>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</si>
  <si>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</si>
  <si>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</si>
  <si>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</si>
  <si>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</si>
  <si>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</si>
  <si>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</si>
  <si>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</si>
  <si>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</si>
  <si>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</si>
  <si>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</si>
  <si>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</si>
  <si>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</si>
  <si>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</si>
  <si>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</si>
  <si>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</si>
  <si>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</si>
  <si>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</si>
  <si>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</si>
  <si>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</si>
  <si>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</si>
  <si>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</si>
  <si>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</si>
  <si>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</si>
  <si>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</si>
  <si>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</si>
  <si>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</si>
  <si>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</si>
  <si>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</si>
  <si>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</si>
  <si>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</si>
  <si>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</si>
  <si>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</si>
  <si>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</si>
  <si>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</si>
  <si>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</si>
  <si>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</si>
  <si>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</si>
  <si>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</si>
  <si>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</si>
  <si>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</si>
  <si>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</si>
  <si>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</si>
  <si>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</si>
  <si>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</si>
  <si>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</si>
  <si>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</si>
  <si>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</si>
  <si>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</si>
  <si>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</si>
  <si>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</si>
  <si>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</si>
  <si>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</si>
  <si>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</si>
  <si>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</si>
  <si>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</si>
  <si>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</si>
  <si>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</si>
  <si>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</si>
  <si>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</si>
  <si>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</si>
  <si>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</si>
  <si>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</si>
  <si>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</si>
  <si>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</si>
  <si>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</si>
  <si>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</si>
  <si>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</si>
  <si>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</si>
  <si>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</si>
  <si>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</si>
  <si>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</si>
  <si>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</si>
  <si>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</si>
  <si>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</si>
  <si>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</si>
  <si>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</si>
  <si>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</si>
  <si>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</si>
  <si>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</si>
  <si>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</si>
  <si>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</si>
  <si>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</si>
  <si>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</si>
  <si>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</si>
  <si>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</si>
  <si>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</si>
  <si>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</si>
  <si>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</si>
  <si>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</si>
  <si>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</si>
  <si>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</si>
  <si>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</si>
  <si>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</si>
  <si>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</si>
  <si>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</si>
  <si>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</si>
  <si>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</si>
  <si>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</si>
  <si>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</si>
  <si>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</si>
  <si>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</si>
  <si>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</si>
  <si>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</si>
  <si>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</si>
  <si>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</si>
  <si>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</si>
  <si>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</si>
  <si>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</si>
  <si>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</si>
  <si>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</si>
  <si>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</si>
  <si>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</si>
  <si>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</si>
  <si>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</si>
  <si>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</si>
  <si>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</si>
  <si>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</si>
  <si>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</si>
  <si>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</si>
  <si>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</si>
  <si>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</si>
  <si>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</si>
  <si>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</si>
  <si>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</si>
  <si>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</si>
  <si>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</si>
  <si>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</si>
  <si>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</si>
  <si>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</si>
  <si>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</si>
  <si>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</si>
  <si>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</si>
  <si>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</si>
  <si>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</si>
  <si>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</si>
  <si>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</si>
  <si>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</si>
  <si>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</si>
  <si>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</si>
  <si>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</si>
  <si>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</si>
  <si>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</si>
  <si>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</si>
  <si>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</si>
  <si>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</si>
  <si>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</si>
  <si>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</si>
  <si>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</si>
  <si>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</si>
  <si>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</si>
  <si>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</si>
  <si>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</si>
  <si>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</si>
  <si>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</si>
  <si>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</si>
  <si>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</si>
  <si>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</si>
  <si>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</si>
  <si>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</si>
  <si>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</si>
  <si>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</si>
  <si>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</si>
  <si>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</si>
  <si>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</si>
  <si>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</si>
  <si>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</si>
  <si>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</si>
  <si>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</si>
  <si>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</si>
  <si>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</si>
  <si>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</si>
  <si>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</si>
  <si>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</si>
  <si>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</si>
  <si>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</si>
  <si>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</si>
  <si>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</si>
  <si>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</si>
  <si>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</si>
  <si>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</si>
  <si>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</si>
  <si>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</si>
  <si>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</si>
  <si>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</si>
  <si>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</si>
  <si>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</si>
  <si>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</si>
  <si>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</si>
  <si>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</si>
  <si>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</si>
  <si>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</si>
  <si>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</si>
  <si>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</si>
  <si>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</si>
  <si>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</si>
  <si>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</si>
  <si>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</si>
  <si>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</si>
  <si>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</si>
  <si>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</si>
  <si>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</si>
  <si>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</si>
  <si>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</si>
  <si>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</si>
  <si>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</si>
  <si>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</si>
  <si>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</si>
  <si>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</si>
  <si>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</si>
  <si>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</si>
  <si>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</si>
  <si>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</si>
  <si>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</si>
  <si>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</si>
  <si>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</si>
  <si>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</si>
  <si>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</si>
  <si>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</si>
  <si>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</si>
  <si>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</si>
  <si>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</si>
  <si>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</si>
  <si>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</si>
  <si>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</si>
  <si>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</si>
  <si>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</si>
  <si>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</si>
  <si>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</si>
  <si>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</si>
  <si>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</si>
  <si>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</si>
  <si>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</si>
  <si>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</si>
  <si>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</si>
  <si>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</si>
  <si>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</si>
  <si>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</si>
  <si>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</si>
  <si>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</si>
  <si>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</si>
  <si>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</si>
  <si>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</si>
  <si>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</si>
  <si>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</si>
  <si>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</si>
  <si>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</si>
  <si>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</si>
  <si>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</si>
  <si>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</si>
  <si>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</si>
  <si>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</si>
  <si>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</si>
  <si>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</si>
  <si>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</si>
  <si>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</si>
  <si>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</si>
  <si>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</si>
  <si>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</si>
  <si>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</si>
  <si>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</si>
  <si>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</si>
  <si>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</si>
  <si>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</si>
  <si>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</si>
  <si>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</si>
  <si>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</si>
  <si>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</si>
  <si>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</si>
  <si>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</si>
  <si>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</si>
  <si>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</si>
  <si>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</si>
  <si>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</si>
  <si>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</si>
  <si>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</si>
  <si>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</si>
  <si>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</si>
  <si>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</si>
  <si>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</si>
  <si>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</si>
  <si>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</si>
  <si>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</si>
  <si>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</si>
  <si>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</si>
  <si>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</si>
  <si>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</si>
  <si>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</si>
  <si>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</si>
  <si>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</si>
  <si>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</si>
  <si>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</si>
  <si>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</si>
  <si>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</si>
  <si>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</si>
  <si>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</si>
  <si>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</si>
  <si>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</si>
  <si>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</si>
  <si>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</si>
  <si>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</si>
  <si>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</si>
  <si>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</si>
  <si>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</si>
  <si>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</si>
  <si>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</si>
  <si>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</si>
  <si>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</si>
  <si>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</si>
  <si>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</si>
  <si>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</si>
  <si>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</si>
  <si>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</si>
  <si>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</si>
  <si>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</si>
  <si>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</si>
  <si>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</si>
  <si>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</si>
  <si>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</si>
  <si>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</si>
  <si>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</si>
  <si>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</si>
  <si>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</si>
  <si>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</si>
  <si>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</si>
  <si>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</si>
  <si>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</si>
  <si>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</si>
  <si>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</si>
  <si>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</si>
  <si>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</si>
  <si>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</si>
  <si>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</si>
  <si>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</si>
  <si>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</si>
  <si>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</si>
  <si>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</si>
  <si>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</si>
  <si>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</si>
  <si>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</si>
  <si>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</si>
  <si>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</si>
  <si>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</si>
  <si>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</si>
  <si>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</si>
  <si>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</si>
  <si>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</si>
  <si>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</si>
  <si>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</si>
  <si>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</si>
  <si>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</si>
  <si>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</si>
  <si>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</si>
  <si>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</si>
  <si>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</si>
  <si>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</si>
  <si>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</si>
  <si>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</si>
  <si>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</si>
  <si>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</si>
  <si>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</si>
  <si>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</si>
  <si>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</si>
  <si>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</si>
  <si>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</si>
  <si>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</si>
  <si>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</si>
  <si>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</si>
  <si>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</si>
  <si>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</si>
  <si>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</si>
  <si>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</si>
  <si>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</si>
  <si>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</si>
  <si>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</si>
  <si>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</si>
  <si>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</si>
  <si>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</si>
  <si>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</si>
  <si>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</si>
  <si>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</si>
  <si>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</si>
  <si>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</si>
  <si>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</si>
  <si>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</si>
  <si>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</si>
  <si>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</si>
  <si>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</si>
  <si>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</si>
  <si>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</si>
  <si>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</si>
  <si>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</si>
  <si>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</si>
  <si>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</si>
  <si>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</si>
  <si>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</si>
  <si>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</si>
  <si>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</si>
  <si>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</si>
  <si>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</si>
  <si>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</si>
  <si>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</si>
  <si>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</si>
  <si>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</si>
  <si>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</si>
  <si>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</si>
  <si>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</si>
  <si>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</si>
  <si>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</si>
  <si>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</si>
  <si>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</si>
  <si>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</si>
  <si>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</si>
  <si>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</si>
  <si>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</si>
  <si>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</si>
  <si>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</si>
  <si>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</si>
  <si>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</si>
  <si>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</si>
  <si>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</si>
  <si>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</si>
  <si>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</si>
  <si>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</si>
  <si>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</si>
  <si>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</si>
  <si>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</si>
  <si>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</si>
  <si>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</si>
  <si>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</si>
  <si>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</si>
  <si>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</si>
  <si>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</si>
  <si>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</si>
  <si>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</si>
  <si>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</si>
  <si>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</si>
  <si>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</si>
  <si>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</si>
  <si>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</si>
  <si>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</si>
  <si>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</si>
  <si>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</si>
  <si>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</si>
  <si>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</si>
  <si>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</si>
  <si>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</si>
  <si>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</si>
  <si>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</si>
  <si>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</si>
  <si>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</si>
  <si>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</si>
  <si>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</si>
  <si>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</si>
  <si>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</si>
  <si>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</si>
  <si>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</si>
  <si>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</si>
  <si>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</si>
  <si>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</si>
  <si>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</si>
  <si>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</si>
  <si>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</si>
  <si>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</si>
  <si>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</si>
  <si>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</si>
  <si>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</si>
  <si>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</si>
  <si>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</si>
  <si>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</si>
  <si>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</si>
  <si>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</si>
  <si>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</si>
  <si>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</si>
  <si>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</si>
  <si>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</si>
  <si>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</si>
  <si>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</si>
  <si>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</si>
  <si>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</si>
  <si>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</si>
  <si>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</si>
  <si>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</si>
  <si>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</si>
  <si>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</si>
  <si>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</si>
  <si>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</si>
  <si>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</si>
  <si>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</si>
  <si>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</si>
  <si>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</si>
  <si>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</si>
  <si>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</si>
  <si>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</si>
  <si>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</si>
  <si>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</si>
  <si>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</si>
  <si>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</si>
  <si>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</si>
  <si>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</si>
  <si>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</si>
  <si>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</si>
  <si>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</si>
  <si>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</si>
  <si>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</si>
  <si>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</si>
  <si>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</si>
  <si>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</si>
  <si>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</si>
  <si>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</si>
  <si>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</si>
  <si>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</si>
  <si>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</si>
  <si>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</si>
  <si>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</si>
  <si>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</si>
  <si>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</si>
  <si>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</si>
  <si>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</si>
  <si>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</si>
  <si>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</si>
  <si>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</si>
  <si>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</si>
  <si>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</si>
  <si>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</si>
  <si>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</si>
  <si>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</si>
  <si>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</si>
  <si>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</si>
  <si>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</si>
  <si>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</si>
  <si>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</si>
  <si>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</si>
  <si>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</si>
  <si>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</si>
  <si>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</si>
  <si>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</si>
  <si>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</si>
  <si>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</si>
  <si>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</si>
  <si>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</si>
  <si>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</si>
  <si>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</si>
  <si>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</si>
  <si>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</si>
  <si>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</si>
  <si>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</si>
  <si>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</si>
  <si>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</si>
  <si>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</si>
  <si>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</si>
  <si>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</si>
  <si>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</si>
  <si>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</si>
  <si>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</si>
  <si>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</si>
  <si>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</si>
  <si>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</si>
  <si>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</si>
  <si>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</si>
  <si>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</si>
  <si>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</si>
  <si>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</si>
  <si>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</si>
  <si>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</si>
  <si>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</si>
  <si>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</si>
  <si>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</si>
  <si>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</si>
  <si>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</si>
  <si>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</si>
  <si>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</si>
  <si>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</si>
  <si>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</si>
  <si>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</si>
  <si>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</si>
  <si>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</si>
  <si>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</si>
  <si>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</si>
  <si>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</si>
  <si>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</si>
  <si>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</si>
  <si>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</si>
  <si>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</si>
  <si>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</si>
  <si>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</si>
  <si>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</si>
  <si>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</si>
  <si>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</si>
  <si>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</si>
  <si>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</si>
  <si>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</si>
  <si>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</si>
  <si>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</si>
  <si>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</si>
  <si>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</si>
  <si>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</si>
  <si>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</si>
  <si>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</si>
  <si>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</si>
  <si>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</si>
  <si>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</si>
  <si>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</si>
  <si>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</si>
  <si>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</si>
  <si>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</si>
  <si>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</si>
  <si>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</si>
  <si>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</si>
  <si>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</si>
  <si>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</si>
  <si>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</si>
  <si>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</si>
  <si>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</si>
  <si>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</si>
  <si>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</si>
  <si>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</si>
  <si>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</si>
  <si>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</si>
  <si>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</si>
  <si>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</si>
  <si>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</si>
  <si>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</si>
  <si>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</si>
  <si>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</si>
  <si>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</si>
  <si>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</si>
  <si>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</si>
  <si>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</si>
  <si>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</si>
  <si>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</si>
  <si>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</si>
  <si>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</si>
  <si>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</si>
  <si>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</si>
  <si>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</si>
  <si>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</si>
  <si>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</si>
  <si>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</si>
  <si>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</si>
  <si>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</si>
  <si>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</si>
  <si>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</si>
  <si>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</si>
  <si>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</si>
  <si>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</si>
  <si>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</si>
  <si>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</si>
  <si>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</si>
  <si>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</si>
  <si>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</si>
  <si>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</si>
  <si>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</si>
  <si>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</si>
  <si>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</si>
  <si>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</si>
  <si>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</si>
  <si>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</si>
  <si>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</si>
  <si>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</si>
  <si>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</si>
  <si>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</si>
  <si>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</si>
  <si>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</si>
  <si>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</si>
  <si>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</si>
  <si>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</si>
  <si>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</si>
  <si>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</si>
  <si>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</si>
  <si>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</si>
  <si>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</si>
  <si>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</si>
  <si>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</si>
  <si>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</si>
  <si>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</si>
  <si>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</si>
  <si>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</si>
  <si>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</si>
  <si>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</si>
  <si>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</si>
  <si>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</si>
  <si>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</si>
  <si>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</si>
  <si>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</si>
  <si>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</si>
  <si>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</si>
  <si>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</si>
  <si>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</si>
  <si>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</si>
  <si>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</si>
  <si>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</si>
  <si>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</si>
  <si>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</si>
  <si>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</si>
  <si>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</si>
  <si>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</si>
  <si>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</si>
  <si>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</si>
  <si>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</si>
  <si>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</si>
  <si>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</si>
  <si>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</si>
  <si>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</si>
  <si>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</si>
  <si>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</si>
  <si>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</si>
  <si>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</si>
  <si>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</si>
  <si>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</si>
  <si>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</si>
  <si>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</si>
  <si>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</si>
  <si>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</si>
  <si>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</si>
  <si>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</si>
  <si>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</si>
  <si>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</si>
  <si>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</si>
  <si>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</si>
  <si>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</si>
  <si>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</si>
  <si>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</si>
  <si>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</si>
  <si>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</si>
  <si>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</si>
  <si>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</si>
  <si>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</si>
  <si>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</si>
  <si>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</si>
  <si>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</si>
  <si>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</si>
  <si>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</si>
  <si>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</si>
  <si>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</si>
  <si>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</si>
  <si>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</si>
  <si>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</si>
  <si>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</si>
  <si>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</si>
  <si>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</si>
  <si>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</si>
  <si>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</si>
  <si>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</si>
  <si>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</si>
  <si>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</si>
  <si>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</si>
  <si>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</si>
  <si>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</si>
  <si>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</si>
  <si>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</si>
  <si>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</si>
  <si>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</si>
  <si>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</si>
  <si>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</si>
  <si>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</si>
  <si>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</si>
  <si>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</si>
  <si>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</si>
  <si>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</si>
  <si>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</si>
  <si>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</si>
  <si>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</si>
  <si>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</si>
  <si>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</si>
  <si>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</si>
  <si>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</si>
  <si>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</si>
  <si>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</si>
  <si>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</si>
  <si>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</si>
  <si>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</si>
  <si>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</si>
  <si>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</si>
  <si>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</si>
  <si>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</si>
  <si>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</si>
  <si>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</si>
  <si>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</si>
  <si>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</si>
  <si>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</si>
  <si>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</si>
  <si>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</si>
  <si>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</si>
  <si>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</si>
  <si>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</si>
  <si>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</si>
  <si>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</si>
  <si>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</si>
  <si>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</si>
  <si>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</si>
  <si>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</si>
  <si>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</si>
  <si>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</si>
  <si>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</si>
  <si>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</si>
  <si>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</si>
  <si>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</si>
  <si>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</si>
  <si>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</si>
  <si>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</si>
  <si>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</si>
  <si>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</si>
  <si>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</si>
  <si>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</si>
  <si>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</si>
  <si>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</si>
  <si>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</si>
  <si>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</si>
  <si>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</si>
  <si>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</si>
  <si>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</si>
  <si>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</si>
  <si>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</si>
  <si>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</si>
  <si>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</si>
  <si>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</si>
  <si>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</si>
  <si>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</si>
  <si>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</si>
  <si>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</si>
  <si>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</si>
  <si>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</si>
  <si>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</si>
  <si>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</si>
  <si>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</si>
  <si>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</si>
  <si>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</si>
  <si>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</si>
  <si>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</si>
  <si>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</si>
  <si>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</si>
  <si>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</si>
  <si>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</si>
  <si>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</si>
  <si>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</si>
  <si>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</si>
  <si>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</si>
  <si>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</si>
  <si>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</si>
  <si>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</si>
  <si>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</si>
  <si>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</si>
  <si>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</si>
  <si>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</si>
  <si>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</si>
  <si>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</si>
  <si>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</si>
  <si>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</si>
  <si>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</si>
  <si>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</si>
  <si>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</si>
  <si>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</si>
  <si>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</si>
  <si>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</si>
  <si>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</si>
  <si>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</si>
  <si>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</si>
  <si>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</si>
  <si>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</si>
  <si>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</si>
  <si>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</si>
  <si>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</si>
  <si>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</si>
  <si>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</si>
  <si>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</si>
  <si>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</si>
  <si>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</si>
  <si>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</si>
  <si>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</si>
  <si>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</si>
  <si>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</si>
  <si>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</si>
  <si>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</si>
  <si>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</si>
  <si>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</si>
  <si>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</si>
  <si>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</si>
  <si>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</si>
  <si>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</si>
  <si>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</si>
  <si>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</si>
  <si>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</si>
  <si>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</si>
  <si>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</si>
  <si>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</si>
  <si>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</si>
  <si>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</si>
  <si>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</si>
  <si>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</si>
  <si>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</si>
  <si>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</si>
  <si>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</si>
  <si>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</si>
  <si>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</si>
  <si>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</si>
  <si>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</si>
  <si>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</si>
  <si>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</si>
  <si>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</si>
  <si>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</si>
  <si>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</si>
  <si>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</si>
  <si>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</si>
  <si>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</si>
  <si>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</si>
  <si>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</si>
  <si>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</si>
  <si>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</si>
  <si>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</si>
  <si>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</si>
  <si>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</si>
  <si>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</si>
  <si>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</si>
  <si>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</si>
  <si>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</si>
  <si>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</si>
  <si>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</si>
  <si>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</si>
  <si>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</si>
  <si>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</si>
  <si>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</si>
  <si>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</si>
  <si>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</si>
  <si>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</si>
  <si>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</si>
  <si>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</si>
  <si>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</si>
  <si>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</si>
  <si>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</si>
  <si>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</si>
  <si>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</si>
  <si>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</si>
  <si>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</si>
  <si>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</si>
  <si>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</si>
  <si>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</si>
  <si>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</si>
  <si>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</si>
  <si>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</si>
  <si>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</si>
  <si>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</si>
  <si>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</si>
  <si>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</si>
  <si>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</si>
  <si>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</si>
  <si>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</si>
  <si>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</si>
  <si>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</si>
  <si>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</si>
  <si>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</si>
  <si>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</si>
  <si>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</si>
  <si>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</si>
  <si>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</si>
  <si>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</si>
  <si>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</si>
  <si>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</si>
  <si>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</si>
  <si>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</si>
  <si>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</si>
  <si>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</si>
  <si>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</si>
  <si>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</si>
  <si>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</si>
  <si>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</si>
  <si>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</si>
  <si>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</si>
  <si>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</si>
  <si>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</si>
  <si>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</si>
  <si>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</si>
  <si>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</si>
  <si>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</si>
  <si>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</si>
  <si>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</si>
  <si>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</si>
  <si>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</si>
  <si>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</si>
  <si>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</si>
  <si>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</si>
  <si>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</si>
  <si>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</si>
  <si>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</si>
  <si>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</si>
  <si>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</si>
  <si>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</si>
  <si>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</si>
  <si>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</si>
  <si>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</si>
  <si>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</si>
  <si>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</si>
  <si>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</si>
  <si>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</si>
  <si>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</si>
  <si>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</si>
  <si>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</si>
  <si>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</si>
  <si>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</si>
  <si>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</si>
  <si>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</si>
  <si>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</si>
  <si>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</si>
  <si>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</si>
  <si>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</si>
  <si>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</si>
  <si>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</si>
  <si>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</si>
  <si>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</si>
  <si>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</si>
  <si>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</si>
  <si>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</si>
  <si>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</si>
  <si>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</si>
  <si>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</si>
  <si>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</si>
  <si>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</si>
  <si>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</si>
  <si>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</si>
  <si>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</si>
  <si>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</si>
  <si>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</si>
  <si>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</si>
  <si>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</si>
  <si>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</si>
  <si>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</si>
  <si>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</si>
  <si>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</si>
  <si>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</si>
  <si>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</si>
  <si>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</si>
  <si>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</si>
  <si>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</si>
  <si>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</si>
  <si>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</si>
  <si>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</si>
  <si>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</si>
  <si>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</si>
  <si>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</si>
  <si>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</si>
  <si>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</si>
  <si>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</si>
  <si>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</si>
  <si>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</si>
  <si>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</si>
  <si>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</si>
  <si>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</si>
  <si>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</si>
  <si>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</si>
  <si>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</si>
  <si>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</si>
  <si>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</si>
  <si>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</si>
  <si>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</si>
  <si>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</si>
  <si>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</si>
  <si>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</si>
  <si>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</si>
  <si>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</si>
  <si>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</si>
  <si>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</si>
  <si>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</si>
  <si>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</si>
  <si>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</si>
  <si>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</si>
  <si>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</si>
  <si>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</si>
  <si>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</si>
  <si>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</si>
  <si>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</si>
  <si>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</si>
  <si>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</si>
  <si>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</si>
  <si>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</si>
  <si>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</si>
  <si>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</si>
  <si>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</si>
  <si>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</si>
  <si>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</si>
  <si>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</si>
  <si>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</si>
  <si>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</si>
  <si>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</si>
  <si>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</si>
  <si>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</si>
  <si>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</si>
  <si>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</si>
  <si>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</si>
  <si>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</si>
  <si>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</si>
  <si>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</si>
  <si>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</si>
  <si>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</si>
  <si>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</si>
  <si>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</si>
  <si>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</si>
  <si>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</si>
  <si>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</si>
  <si>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</si>
  <si>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</si>
  <si>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</si>
  <si>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</si>
  <si>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</si>
  <si>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</si>
  <si>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</si>
  <si>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</si>
  <si>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</si>
  <si>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</si>
  <si>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</si>
  <si>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</si>
  <si>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</si>
  <si>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</si>
  <si>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</si>
  <si>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</si>
  <si>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</si>
  <si>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</si>
  <si>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</si>
  <si>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</si>
  <si>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</si>
  <si>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</si>
  <si>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</si>
  <si>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</si>
  <si>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</si>
  <si>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</si>
  <si>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</si>
  <si>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</si>
  <si>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</si>
  <si>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</si>
  <si>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</si>
  <si>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</si>
  <si>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</si>
  <si>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</si>
  <si>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</si>
  <si>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</si>
  <si>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</si>
  <si>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</si>
  <si>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</si>
  <si>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</si>
  <si>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</si>
  <si>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</si>
  <si>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</si>
  <si>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</si>
  <si>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</si>
  <si>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</si>
  <si>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</si>
  <si>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</si>
  <si>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</si>
  <si>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</si>
  <si>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</si>
  <si>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</si>
  <si>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</si>
  <si>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</si>
  <si>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</si>
  <si>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</si>
  <si>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</si>
  <si>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</si>
  <si>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</si>
  <si>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</si>
  <si>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</si>
  <si>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</si>
  <si>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</si>
  <si>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</si>
  <si>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</si>
  <si>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</si>
  <si>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</si>
  <si>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</si>
  <si>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</si>
  <si>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</si>
  <si>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</si>
  <si>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</si>
  <si>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</si>
  <si>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</si>
  <si>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</si>
  <si>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</si>
  <si>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</si>
  <si>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</si>
  <si>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</si>
  <si>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</si>
  <si>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</si>
  <si>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</si>
  <si>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</si>
  <si>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</si>
  <si>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</si>
  <si>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</si>
  <si>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</si>
  <si>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</si>
  <si>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</si>
  <si>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</si>
  <si>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</si>
  <si>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</si>
  <si>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</si>
  <si>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</si>
  <si>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</si>
  <si>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</si>
  <si>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</si>
  <si>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</si>
  <si>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</si>
  <si>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</si>
  <si>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</si>
  <si>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</si>
  <si>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</si>
  <si>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</si>
  <si>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</si>
  <si>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</si>
  <si>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</si>
  <si>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</si>
  <si>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</si>
  <si>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</si>
  <si>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</si>
  <si>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</si>
  <si>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</si>
  <si>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</si>
  <si>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</si>
  <si>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</si>
  <si>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</si>
  <si>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</si>
  <si>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</si>
  <si>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</si>
  <si>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</si>
  <si>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</si>
  <si>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</si>
  <si>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</si>
  <si>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</si>
  <si>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</si>
  <si>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</si>
  <si>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</si>
  <si>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</si>
  <si>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</si>
  <si>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</si>
  <si>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</si>
  <si>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</si>
  <si>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</si>
  <si>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</si>
  <si>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</si>
  <si>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</si>
  <si>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</si>
  <si>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</si>
  <si>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</si>
  <si>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</si>
  <si>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</si>
  <si>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</si>
  <si>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</si>
  <si>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</si>
  <si>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</si>
  <si>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</si>
  <si>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</si>
  <si>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</si>
  <si>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</si>
  <si>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</si>
  <si>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</si>
  <si>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</si>
  <si>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</si>
  <si>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</si>
  <si>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</si>
  <si>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</si>
  <si>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</si>
  <si>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</si>
  <si>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</si>
  <si>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</si>
  <si>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</si>
  <si>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</si>
  <si>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</si>
  <si>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</si>
  <si>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</si>
  <si>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</si>
  <si>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</si>
  <si>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</si>
  <si>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</si>
  <si>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</si>
  <si>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</si>
  <si>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</si>
  <si>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</si>
  <si>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</si>
  <si>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</si>
  <si>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</si>
  <si>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</si>
  <si>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</si>
  <si>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</si>
  <si>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</si>
  <si>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</si>
  <si>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</si>
  <si>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</si>
  <si>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</si>
  <si>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</si>
  <si>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</si>
  <si>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</si>
  <si>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</si>
  <si>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</si>
  <si>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</si>
  <si>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</si>
  <si>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</si>
  <si>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</si>
  <si>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</si>
  <si>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</si>
  <si>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</si>
  <si>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</si>
  <si>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</si>
  <si>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</si>
  <si>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</si>
  <si>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</si>
  <si>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</si>
  <si>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</si>
  <si>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</si>
  <si>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</si>
  <si>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</si>
  <si>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</si>
  <si>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</si>
  <si>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</si>
  <si>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</si>
  <si>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</si>
  <si>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</si>
  <si>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</si>
  <si>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</si>
  <si>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</si>
  <si>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</si>
  <si>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</si>
  <si>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</si>
  <si>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</si>
  <si>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</si>
  <si>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</si>
  <si>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</si>
  <si>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</si>
  <si>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</si>
  <si>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</si>
  <si>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</si>
  <si>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</si>
  <si>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</si>
  <si>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</si>
  <si>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</si>
  <si>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</si>
  <si>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</si>
  <si>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</si>
  <si>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</si>
  <si>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</si>
  <si>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</si>
  <si>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</si>
  <si>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</si>
  <si>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</si>
  <si>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</si>
  <si>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</si>
  <si>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</si>
  <si>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</si>
  <si>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</si>
  <si>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</si>
  <si>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</si>
  <si>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</si>
  <si>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</si>
  <si>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</si>
  <si>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</si>
  <si>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</si>
  <si>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</si>
  <si>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</si>
  <si>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</si>
  <si>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</si>
  <si>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</si>
  <si>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</si>
  <si>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</si>
  <si>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</si>
  <si>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</si>
  <si>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</si>
  <si>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</si>
  <si>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</si>
  <si>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</si>
  <si>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</si>
  <si>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</si>
  <si>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</si>
  <si>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</si>
  <si>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</si>
  <si>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</si>
  <si>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</si>
  <si>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</si>
  <si>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</si>
  <si>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</si>
  <si>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</si>
  <si>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</si>
  <si>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</si>
  <si>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</si>
  <si>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</si>
  <si>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</si>
  <si>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</si>
  <si>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</si>
  <si>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</si>
  <si>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</si>
  <si>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</si>
  <si>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</si>
  <si>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</si>
  <si>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</si>
  <si>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</si>
  <si>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</si>
  <si>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</si>
  <si>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</si>
  <si>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</si>
  <si>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</si>
  <si>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</si>
  <si>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</si>
  <si>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</si>
  <si>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</si>
  <si>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</si>
  <si>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</si>
  <si>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</si>
  <si>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</si>
  <si>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</si>
  <si>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</si>
  <si>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</si>
  <si>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</si>
  <si>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</si>
  <si>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</si>
  <si>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</si>
  <si>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</si>
  <si>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</si>
  <si>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</si>
  <si>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</si>
  <si>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</si>
  <si>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</si>
  <si>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</si>
  <si>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</si>
  <si>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</si>
  <si>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</si>
  <si>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</si>
  <si>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</si>
  <si>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</si>
  <si>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</si>
  <si>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</si>
  <si>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</si>
  <si>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</si>
  <si>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</si>
  <si>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</si>
  <si>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</si>
  <si>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</si>
  <si>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</si>
  <si>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</si>
  <si>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</si>
  <si>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</si>
  <si>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</si>
  <si>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</si>
  <si>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</si>
  <si>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</si>
  <si>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</si>
  <si>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</si>
  <si>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</si>
  <si>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</si>
  <si>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</si>
  <si>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</si>
  <si>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</si>
  <si>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</si>
  <si>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</si>
  <si>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</si>
  <si>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</si>
  <si>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</si>
  <si>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</si>
  <si>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</si>
  <si>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</si>
  <si>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</si>
  <si>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</si>
  <si>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</si>
  <si>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</si>
  <si>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</si>
  <si>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</si>
  <si>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</si>
  <si>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</si>
  <si>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</si>
  <si>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</si>
  <si>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</si>
  <si>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</si>
  <si>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</si>
  <si>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</si>
  <si>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</si>
  <si>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</si>
  <si>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</si>
  <si>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</si>
  <si>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</si>
  <si>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</si>
  <si>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</si>
  <si>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</si>
  <si>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</si>
  <si>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</si>
  <si>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</si>
  <si>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</si>
  <si>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</si>
  <si>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</si>
  <si>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</si>
  <si>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</si>
  <si>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</si>
  <si>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</si>
  <si>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</si>
  <si>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</si>
  <si>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</si>
  <si>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</si>
  <si>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</si>
  <si>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</si>
  <si>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</si>
  <si>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</si>
  <si>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</si>
  <si>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</si>
  <si>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</si>
  <si>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</si>
  <si>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</si>
  <si>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</si>
  <si>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</si>
  <si>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</si>
  <si>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</si>
  <si>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</si>
  <si>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</si>
  <si>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</si>
  <si>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</si>
  <si>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</si>
  <si>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</si>
  <si>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</si>
  <si>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</si>
  <si>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</si>
  <si>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</si>
  <si>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</si>
  <si>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</si>
  <si>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</si>
  <si>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</si>
  <si>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</si>
  <si>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</si>
  <si>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</si>
  <si>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</si>
  <si>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</si>
  <si>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</si>
  <si>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</si>
  <si>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</si>
  <si>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</si>
  <si>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</si>
  <si>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</si>
  <si>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</si>
  <si>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</si>
  <si>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</si>
  <si>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</si>
  <si>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</si>
  <si>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</si>
  <si>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</si>
  <si>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</si>
  <si>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</si>
  <si>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</si>
  <si>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</si>
  <si>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</si>
  <si>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</si>
  <si>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</si>
  <si>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</si>
  <si>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</si>
  <si>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</si>
  <si>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</si>
  <si>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</si>
  <si>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</si>
  <si>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</si>
  <si>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</si>
  <si>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</si>
  <si>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</si>
  <si>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</si>
  <si>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</si>
  <si>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</si>
  <si>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</si>
  <si>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</si>
  <si>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</si>
  <si>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</si>
  <si>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</si>
  <si>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</si>
  <si>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</si>
  <si>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</si>
  <si>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</si>
  <si>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</si>
  <si>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</si>
  <si>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</si>
  <si>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</si>
  <si>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</si>
  <si>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</si>
  <si>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</si>
  <si>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</si>
  <si>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</si>
  <si>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</si>
  <si>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</si>
  <si>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</si>
  <si>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</si>
  <si>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</si>
  <si>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</si>
  <si>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</si>
  <si>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</si>
  <si>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</si>
  <si>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</si>
  <si>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</si>
  <si>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</si>
  <si>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</si>
  <si>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</si>
  <si>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</si>
  <si>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</si>
  <si>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</si>
  <si>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</si>
  <si>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</si>
  <si>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</si>
  <si>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</si>
  <si>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</si>
  <si>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</si>
  <si>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</si>
  <si>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</si>
  <si>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</si>
  <si>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</si>
  <si>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</si>
  <si>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</si>
  <si>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</si>
  <si>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</si>
  <si>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</si>
  <si>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</si>
  <si>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</si>
  <si>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</si>
  <si>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</si>
  <si>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</si>
  <si>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</si>
  <si>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</si>
  <si>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</si>
  <si>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</si>
  <si>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</si>
  <si>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</si>
  <si>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</si>
  <si>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</si>
  <si>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</si>
  <si>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</si>
  <si>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</si>
  <si>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</si>
  <si>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</si>
  <si>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</si>
  <si>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</si>
  <si>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</si>
  <si>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</si>
  <si>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</si>
  <si>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</si>
  <si>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</si>
  <si>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</si>
  <si>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</si>
  <si>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</si>
  <si>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</si>
  <si>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</si>
  <si>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</si>
  <si>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</si>
  <si>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</si>
  <si>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</si>
  <si>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</si>
  <si>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</si>
  <si>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</si>
  <si>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</si>
  <si>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</si>
  <si>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</si>
  <si>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</si>
  <si>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</si>
  <si>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</si>
  <si>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</si>
  <si>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</si>
  <si>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</si>
  <si>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</si>
  <si>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</si>
  <si>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</si>
  <si>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</si>
  <si>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</si>
  <si>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</si>
  <si>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</si>
  <si>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</si>
  <si>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</si>
  <si>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</si>
  <si>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</si>
  <si>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</si>
  <si>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</si>
  <si>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</si>
  <si>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</si>
  <si>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</si>
  <si>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</si>
  <si>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</si>
  <si>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</si>
  <si>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</si>
  <si>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</si>
  <si>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</si>
  <si>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</si>
  <si>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</si>
  <si>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</si>
  <si>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</si>
  <si>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</si>
  <si>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</si>
  <si>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</si>
  <si>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</si>
  <si>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</si>
  <si>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</si>
  <si>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</si>
  <si>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</si>
  <si>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</si>
  <si>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</si>
  <si>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</si>
  <si>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</si>
  <si>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</si>
  <si>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</si>
  <si>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</si>
  <si>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</si>
  <si>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</si>
  <si>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</si>
  <si>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</si>
  <si>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</si>
  <si>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</si>
  <si>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</si>
  <si>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</si>
  <si>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</si>
  <si>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</si>
  <si>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</si>
  <si>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</si>
  <si>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</si>
  <si>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</si>
  <si>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</si>
  <si>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</si>
  <si>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</si>
  <si>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</si>
  <si>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</si>
  <si>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</si>
  <si>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</si>
  <si>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</si>
  <si>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</si>
  <si>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</si>
  <si>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</si>
  <si>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</si>
  <si>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</si>
  <si>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</si>
  <si>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</si>
  <si>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</si>
  <si>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</si>
  <si>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</si>
  <si>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</si>
  <si>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</si>
  <si>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</si>
  <si>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</si>
  <si>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</si>
  <si>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</si>
  <si>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</si>
  <si>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</si>
  <si>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</si>
  <si>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</si>
  <si>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</si>
  <si>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</si>
  <si>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</si>
  <si>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</si>
  <si>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</si>
  <si>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</si>
  <si>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</si>
  <si>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</si>
  <si>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</si>
  <si>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</si>
  <si>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</si>
  <si>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</si>
  <si>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</si>
  <si>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</si>
  <si>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</si>
  <si>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</si>
  <si>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</si>
  <si>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</si>
  <si>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</si>
  <si>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</si>
  <si>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</si>
  <si>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</si>
  <si>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</si>
  <si>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</si>
  <si>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</si>
  <si>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</si>
  <si>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</si>
  <si>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</si>
  <si>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</si>
  <si>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</si>
  <si>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</si>
  <si>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</si>
  <si>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</si>
  <si>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</si>
  <si>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</si>
  <si>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</si>
  <si>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</si>
  <si>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</si>
  <si>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</si>
  <si>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</si>
  <si>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</si>
  <si>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</si>
  <si>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</si>
  <si>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</si>
  <si>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</si>
  <si>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</si>
  <si>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</si>
  <si>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</si>
  <si>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</si>
  <si>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</si>
  <si>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</si>
  <si>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</si>
  <si>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</si>
  <si>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</si>
  <si>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</si>
  <si>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</si>
  <si>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</si>
  <si>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</si>
  <si>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</si>
  <si>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</si>
  <si>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</si>
  <si>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</si>
  <si>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</si>
  <si>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</si>
  <si>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</si>
  <si>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</si>
  <si>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</si>
  <si>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</si>
  <si>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</si>
  <si>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</si>
  <si>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</si>
  <si>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</si>
  <si>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</si>
  <si>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</si>
  <si>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</si>
  <si>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</si>
  <si>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</si>
  <si>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</si>
  <si>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</si>
  <si>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</si>
  <si>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</si>
  <si>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</si>
  <si>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</si>
  <si>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</si>
  <si>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</si>
  <si>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</si>
  <si>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</si>
  <si>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</si>
  <si>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</si>
  <si>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</si>
  <si>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</si>
  <si>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</si>
  <si>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</si>
  <si>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</si>
  <si>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</si>
  <si>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</si>
  <si>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</si>
  <si>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</si>
  <si>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</si>
  <si>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</si>
  <si>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</si>
  <si>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</si>
  <si>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</si>
  <si>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</si>
  <si>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</si>
  <si>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</si>
  <si>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</si>
  <si>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</si>
  <si>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</si>
  <si>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</si>
  <si>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</si>
  <si>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</si>
  <si>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</si>
  <si>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</si>
  <si>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</si>
  <si>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</si>
  <si>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</si>
  <si>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</si>
  <si>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</si>
  <si>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</si>
  <si>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</si>
  <si>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</si>
  <si>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</si>
  <si>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</si>
  <si>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</si>
  <si>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</si>
  <si>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</si>
  <si>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</si>
  <si>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</si>
  <si>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</si>
  <si>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</si>
  <si>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</si>
  <si>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</si>
  <si>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</si>
  <si>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</si>
  <si>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</si>
  <si>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</si>
  <si>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</si>
  <si>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</si>
  <si>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</si>
  <si>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</si>
  <si>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</si>
  <si>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</si>
  <si>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</si>
  <si>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</si>
  <si>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</si>
  <si>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</si>
  <si>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</si>
  <si>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</si>
  <si>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</si>
  <si>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</si>
  <si>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</si>
  <si>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</si>
  <si>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</si>
  <si>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</si>
  <si>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</si>
  <si>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</si>
  <si>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</si>
  <si>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</si>
  <si>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</si>
  <si>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</si>
  <si>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</si>
  <si>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</si>
  <si>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</si>
  <si>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</si>
  <si>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</si>
  <si>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</si>
  <si>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</si>
  <si>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</si>
  <si>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</si>
  <si>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</si>
  <si>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</si>
  <si>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</si>
  <si>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</si>
  <si>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</si>
  <si>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</si>
  <si>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</si>
  <si>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</si>
  <si>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</si>
  <si>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</si>
  <si>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</si>
  <si>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</si>
  <si>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</si>
  <si>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</si>
  <si>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</si>
  <si>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</si>
  <si>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</si>
  <si>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</si>
  <si>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</si>
  <si>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</si>
  <si>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</si>
  <si>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</si>
  <si>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</si>
  <si>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</si>
  <si>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</si>
  <si>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</si>
  <si>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</si>
  <si>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</si>
  <si>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</si>
  <si>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</si>
  <si>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</si>
  <si>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</si>
  <si>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</si>
  <si>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</si>
  <si>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</si>
  <si>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</si>
  <si>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</si>
  <si>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</si>
  <si>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</si>
  <si>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</si>
  <si>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</si>
  <si>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</si>
  <si>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</si>
  <si>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</si>
  <si>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</si>
  <si>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</si>
  <si>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</si>
  <si>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</si>
  <si>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</si>
  <si>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</si>
  <si>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</si>
  <si>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</si>
  <si>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</si>
  <si>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</si>
  <si>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</si>
  <si>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</si>
  <si>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</si>
  <si>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</si>
  <si>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</si>
  <si>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</si>
  <si>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</si>
  <si>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</si>
  <si>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</si>
  <si>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</si>
  <si>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</si>
  <si>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</si>
  <si>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</si>
  <si>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</si>
  <si>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</si>
  <si>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</si>
  <si>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</si>
  <si>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</si>
  <si>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</si>
  <si>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</si>
  <si>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</si>
  <si>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</si>
  <si>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</si>
  <si>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</si>
  <si>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</si>
  <si>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</si>
  <si>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</si>
  <si>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</si>
  <si>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</si>
  <si>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</si>
  <si>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</si>
  <si>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</si>
  <si>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</si>
  <si>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</si>
  <si>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</si>
  <si>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</si>
  <si>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</si>
  <si>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</si>
  <si>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</si>
  <si>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</si>
  <si>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</si>
  <si>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</si>
  <si>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</si>
  <si>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</si>
  <si>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</si>
  <si>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</si>
  <si>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</si>
  <si>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</si>
  <si>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</si>
  <si>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</si>
  <si>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</si>
  <si>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</si>
  <si>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</si>
  <si>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</si>
  <si>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</si>
  <si>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</si>
  <si>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</si>
  <si>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</si>
  <si>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</si>
  <si>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</si>
  <si>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</si>
  <si>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</si>
  <si>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</si>
  <si>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</si>
  <si>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</si>
  <si>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</si>
  <si>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</si>
  <si>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</si>
  <si>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</si>
  <si>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</si>
  <si>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</si>
  <si>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</si>
  <si>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</si>
  <si>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</si>
  <si>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</si>
  <si>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</si>
  <si>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</si>
  <si>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</si>
  <si>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</si>
  <si>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</si>
  <si>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</si>
  <si>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</si>
  <si>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</si>
  <si>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</si>
  <si>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</si>
  <si>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</si>
  <si>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</si>
  <si>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</si>
  <si>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</si>
  <si>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</si>
  <si>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</si>
  <si>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</si>
  <si>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</si>
  <si>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</si>
  <si>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</si>
  <si>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</si>
  <si>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</si>
  <si>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</si>
  <si>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</si>
  <si>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</si>
  <si>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</si>
  <si>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</si>
  <si>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</si>
  <si>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</si>
  <si>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</si>
  <si>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</si>
  <si>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</si>
  <si>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</si>
  <si>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</si>
  <si>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</si>
  <si>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</si>
  <si>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</si>
  <si>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</si>
  <si>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</si>
  <si>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</si>
  <si>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</si>
  <si>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</si>
  <si>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</si>
  <si>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</si>
  <si>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</si>
  <si>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</si>
  <si>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</si>
  <si>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</si>
  <si>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</si>
  <si>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</si>
  <si>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</si>
  <si>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</si>
  <si>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</si>
  <si>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</si>
  <si>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</si>
  <si>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</si>
  <si>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</si>
  <si>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</si>
  <si>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</si>
  <si>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</si>
  <si>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</si>
  <si>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</si>
  <si>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</si>
  <si>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</si>
  <si>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</si>
  <si>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</si>
  <si>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</si>
  <si>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</si>
  <si>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</si>
  <si>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</si>
  <si>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</si>
  <si>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</si>
  <si>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</si>
  <si>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</si>
  <si>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</si>
  <si>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</si>
  <si>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</si>
  <si>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</si>
  <si>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</si>
  <si>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</si>
  <si>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</si>
  <si>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</si>
  <si>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</si>
  <si>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</si>
  <si>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</si>
  <si>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</si>
  <si>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</si>
  <si>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</si>
  <si>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</si>
  <si>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</si>
  <si>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</si>
  <si>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</si>
  <si>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</si>
  <si>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</si>
  <si>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</si>
  <si>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</si>
  <si>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</si>
  <si>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</si>
  <si>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</si>
  <si>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</si>
  <si>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</si>
  <si>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</si>
  <si>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</si>
  <si>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</si>
  <si>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</si>
  <si>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</si>
  <si>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</si>
  <si>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</si>
  <si>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</si>
  <si>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</si>
  <si>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</si>
  <si>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</si>
  <si>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</si>
  <si>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</si>
  <si>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</si>
  <si>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</si>
  <si>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</si>
  <si>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</si>
  <si>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</si>
  <si>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</si>
  <si>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</si>
  <si>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</si>
  <si>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</si>
  <si>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</si>
  <si>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</si>
  <si>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</si>
  <si>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</si>
  <si>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</si>
  <si>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</si>
  <si>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</si>
  <si>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</si>
  <si>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</si>
  <si>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</si>
  <si>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</si>
  <si>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</si>
  <si>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</si>
  <si>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</si>
  <si>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</si>
  <si>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</si>
  <si>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</si>
  <si>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</si>
  <si>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</si>
  <si>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</si>
  <si>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</si>
  <si>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</si>
  <si>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</si>
  <si>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</si>
  <si>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</si>
  <si>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</si>
  <si>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</si>
  <si>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</si>
  <si>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</si>
  <si>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</si>
  <si>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</si>
  <si>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</si>
  <si>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</si>
  <si>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</si>
  <si>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</si>
  <si>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</si>
  <si>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</si>
  <si>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</si>
  <si>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</si>
  <si>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</si>
  <si>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</si>
  <si>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</si>
  <si>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</si>
  <si>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</si>
  <si>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</si>
  <si>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</si>
  <si>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</si>
  <si>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</si>
  <si>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</si>
  <si>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</si>
  <si>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</si>
  <si>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</si>
  <si>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</si>
  <si>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</si>
  <si>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</si>
  <si>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</si>
  <si>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</si>
  <si>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</si>
  <si>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</si>
  <si>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</si>
  <si>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</si>
  <si>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</si>
  <si>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</si>
  <si>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</si>
  <si>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</si>
  <si>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</si>
  <si>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</si>
  <si>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</si>
  <si>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</si>
  <si>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</si>
  <si>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</si>
  <si>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</si>
  <si>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</si>
  <si>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</si>
  <si>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</si>
  <si>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</si>
  <si>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</si>
  <si>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</si>
  <si>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</si>
  <si>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</si>
  <si>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</si>
  <si>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</si>
  <si>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</si>
  <si>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</si>
  <si>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</si>
  <si>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</si>
  <si>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</si>
  <si>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</si>
  <si>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</si>
  <si>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</si>
  <si>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</si>
  <si>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</si>
  <si>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</si>
  <si>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</si>
  <si>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</si>
  <si>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</si>
  <si>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</si>
  <si>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</si>
  <si>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</si>
  <si>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</si>
  <si>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</si>
  <si>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</si>
  <si>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</si>
  <si>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</si>
  <si>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</si>
  <si>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</si>
  <si>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</si>
  <si>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</si>
  <si>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</si>
  <si>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</si>
  <si>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</si>
  <si>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</si>
  <si>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</si>
  <si>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</si>
  <si>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</si>
  <si>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</si>
  <si>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</si>
  <si>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</si>
  <si>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</si>
  <si>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</si>
  <si>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</si>
  <si>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</si>
  <si>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</si>
  <si>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</si>
  <si>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</si>
  <si>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</si>
  <si>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</si>
  <si>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</si>
  <si>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</si>
  <si>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</si>
  <si>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</si>
  <si>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</si>
  <si>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</si>
  <si>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</si>
  <si>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</si>
  <si>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</si>
  <si>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</si>
  <si>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</si>
  <si>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</si>
  <si>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</si>
  <si>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</si>
  <si>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</si>
  <si>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</si>
  <si>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</si>
  <si>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</si>
  <si>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</si>
  <si>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</si>
  <si>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</si>
  <si>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</si>
  <si>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</si>
  <si>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</si>
  <si>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</si>
  <si>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</si>
  <si>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</si>
  <si>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</si>
  <si>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</si>
  <si>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</si>
  <si>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</si>
  <si>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</si>
  <si>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</si>
  <si>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</si>
  <si>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</si>
  <si>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</si>
  <si>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</si>
  <si>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</si>
  <si>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</si>
  <si>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</si>
  <si>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</si>
  <si>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</si>
  <si>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</si>
  <si>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</si>
  <si>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</si>
  <si>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</si>
  <si>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</si>
  <si>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</si>
  <si>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</si>
  <si>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</si>
  <si>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</si>
  <si>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</si>
  <si>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</si>
  <si>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</si>
  <si>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</si>
  <si>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</si>
  <si>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</si>
  <si>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</si>
  <si>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</si>
  <si>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</si>
  <si>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</si>
  <si>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</si>
  <si>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</si>
  <si>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</si>
  <si>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</si>
  <si>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</si>
  <si>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</si>
  <si>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</si>
  <si>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</si>
  <si>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</si>
  <si>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</si>
  <si>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</si>
  <si>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</si>
  <si>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</si>
  <si>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</si>
  <si>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</si>
  <si>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</si>
  <si>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</si>
  <si>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</si>
  <si>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</si>
  <si>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</si>
  <si>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</si>
  <si>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</si>
  <si>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</si>
  <si>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</si>
  <si>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</si>
  <si>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</si>
  <si>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</si>
  <si>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</si>
  <si>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</si>
  <si>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</si>
  <si>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</si>
  <si>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</si>
  <si>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</si>
  <si>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</si>
  <si>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</si>
  <si>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</si>
  <si>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</si>
  <si>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</si>
  <si>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</si>
  <si>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</si>
  <si>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</si>
  <si>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</si>
  <si>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</si>
  <si>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</si>
  <si>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</si>
  <si>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</si>
  <si>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</si>
  <si>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</si>
  <si>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</si>
  <si>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</si>
  <si>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</si>
  <si>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</si>
  <si>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</si>
  <si>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</si>
  <si>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</si>
  <si>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</si>
  <si>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</si>
  <si>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</si>
  <si>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</si>
  <si>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</si>
  <si>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</si>
  <si>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</si>
  <si>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</si>
  <si>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</si>
  <si>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</si>
  <si>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</si>
  <si>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</si>
  <si>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</si>
  <si>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</si>
  <si>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</si>
  <si>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</si>
  <si>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</si>
  <si>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</si>
  <si>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</si>
  <si>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</si>
  <si>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</si>
  <si>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</si>
  <si>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</si>
  <si>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</si>
  <si>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</si>
  <si>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</si>
  <si>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</si>
  <si>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</si>
  <si>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</si>
  <si>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</si>
  <si>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</si>
  <si>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</si>
  <si>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</si>
  <si>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</si>
  <si>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</si>
  <si>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</si>
  <si>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</si>
  <si>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</si>
  <si>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</si>
  <si>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</si>
  <si>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</si>
  <si>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</si>
  <si>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</si>
  <si>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</si>
  <si>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</si>
  <si>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</si>
  <si>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</si>
  <si>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</si>
  <si>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</si>
  <si>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</si>
  <si>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</si>
  <si>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</si>
  <si>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</si>
  <si>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</si>
  <si>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</si>
  <si>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</si>
  <si>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</si>
  <si>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</si>
  <si>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</si>
  <si>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</si>
  <si>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</si>
  <si>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</si>
  <si>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</si>
  <si>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</si>
  <si>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</si>
  <si>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</si>
  <si>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</si>
  <si>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</si>
  <si>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</si>
  <si>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</si>
  <si>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</si>
  <si>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</si>
  <si>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</si>
  <si>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</si>
  <si>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</si>
  <si>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</si>
  <si>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</si>
  <si>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</si>
  <si>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</si>
  <si>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</si>
  <si>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</si>
  <si>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</si>
  <si>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</si>
  <si>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</si>
  <si>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</si>
  <si>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</si>
  <si>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</si>
  <si>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</si>
  <si>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</si>
  <si>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</si>
  <si>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</si>
  <si>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</si>
  <si>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</si>
  <si>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</si>
  <si>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</si>
  <si>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</si>
  <si>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</si>
  <si>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</si>
  <si>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</si>
  <si>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</si>
  <si>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</si>
  <si>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</si>
  <si>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</si>
  <si>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</si>
  <si>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</si>
  <si>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</si>
  <si>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</si>
  <si>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</si>
  <si>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</si>
  <si>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</si>
  <si>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</si>
  <si>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</si>
  <si>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</si>
  <si>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</si>
  <si>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</si>
  <si>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</si>
  <si>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</si>
  <si>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</si>
  <si>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</si>
  <si>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</si>
  <si>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</si>
  <si>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</si>
  <si>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</si>
  <si>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</si>
  <si>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</si>
  <si>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</si>
  <si>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</si>
  <si>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</si>
  <si>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</si>
  <si>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</si>
  <si>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</si>
  <si>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</si>
  <si>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</si>
  <si>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</si>
  <si>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</si>
  <si>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</si>
  <si>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</si>
  <si>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</si>
  <si>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</si>
  <si>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</si>
  <si>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</si>
  <si>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</si>
  <si>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</si>
  <si>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</si>
  <si>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</si>
  <si>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</si>
  <si>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</si>
  <si>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</si>
  <si>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</si>
  <si>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</si>
  <si>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</si>
  <si>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</si>
  <si>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</si>
  <si>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</si>
  <si>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</si>
  <si>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</si>
  <si>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</si>
  <si>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</si>
  <si>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</si>
  <si>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</si>
  <si>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</si>
  <si>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</si>
  <si>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</si>
  <si>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</si>
  <si>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</si>
  <si>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</si>
  <si>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</si>
  <si>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</si>
  <si>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</si>
  <si>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</si>
  <si>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</si>
  <si>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</si>
  <si>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</si>
  <si>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</si>
  <si>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</si>
  <si>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</si>
  <si>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</si>
  <si>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</si>
  <si>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</si>
  <si>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</si>
  <si>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</si>
  <si>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</si>
  <si>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</si>
  <si>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</si>
  <si>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</si>
  <si>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</si>
  <si>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</si>
  <si>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</si>
  <si>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</si>
  <si>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</si>
  <si>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</si>
  <si>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</si>
  <si>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</si>
  <si>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</si>
  <si>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</si>
  <si>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</si>
  <si>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</si>
  <si>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</si>
  <si>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</si>
  <si>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</si>
  <si>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</si>
  <si>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</si>
  <si>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</si>
  <si>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</si>
  <si>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</si>
  <si>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</si>
  <si>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</si>
  <si>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</si>
  <si>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</si>
  <si>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</si>
  <si>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</si>
  <si>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</si>
  <si>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</si>
  <si>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</si>
  <si>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</si>
  <si>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</si>
  <si>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</si>
  <si>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</si>
  <si>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</si>
  <si>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</si>
  <si>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</si>
  <si>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</si>
  <si>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</si>
  <si>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</si>
  <si>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</si>
  <si>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</si>
  <si>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</si>
  <si>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</si>
  <si>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</si>
  <si>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</si>
  <si>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</si>
  <si>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</si>
  <si>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</si>
  <si>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</si>
  <si>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</si>
  <si>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</si>
  <si>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</si>
  <si>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</si>
  <si>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</si>
  <si>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</si>
  <si>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</si>
  <si>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</si>
  <si>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</si>
  <si>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</si>
  <si>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</si>
  <si>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</si>
  <si>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</si>
  <si>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</si>
  <si>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</si>
  <si>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</si>
  <si>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</si>
  <si>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</si>
  <si>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</si>
  <si>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</si>
  <si>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</si>
  <si>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</si>
  <si>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</si>
  <si>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</si>
  <si>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</si>
  <si>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</si>
  <si>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</si>
  <si>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</si>
  <si>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</si>
  <si>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</si>
  <si>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</si>
  <si>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</si>
  <si>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</si>
  <si>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</si>
  <si>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</si>
  <si>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</si>
  <si>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</si>
  <si>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</si>
  <si>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</si>
  <si>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</si>
  <si>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</si>
  <si>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</si>
  <si>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</si>
  <si>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</si>
  <si>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</si>
  <si>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</si>
  <si>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</si>
  <si>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</si>
  <si>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</si>
  <si>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</si>
  <si>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</si>
  <si>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</si>
  <si>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</si>
  <si>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</si>
  <si>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</si>
  <si>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</si>
  <si>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</si>
  <si>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</si>
  <si>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</si>
  <si>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</si>
  <si>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</si>
  <si>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</si>
  <si>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</si>
  <si>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</si>
  <si>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</si>
  <si>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</si>
  <si>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</si>
  <si>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</si>
  <si>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</si>
  <si>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</si>
  <si>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</si>
  <si>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</si>
  <si>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</si>
  <si>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</si>
  <si>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</si>
  <si>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</si>
  <si>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</si>
  <si>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</si>
  <si>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</si>
  <si>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</si>
  <si>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</si>
  <si>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</si>
  <si>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</si>
  <si>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</si>
  <si>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</si>
  <si>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</si>
  <si>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</si>
  <si>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</si>
  <si>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</si>
  <si>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</si>
  <si>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</si>
  <si>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</si>
  <si>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</si>
  <si>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</si>
  <si>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</si>
  <si>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</si>
  <si>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</si>
  <si>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</si>
  <si>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</si>
  <si>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</si>
  <si>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</si>
  <si>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</si>
  <si>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</si>
  <si>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</si>
  <si>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</si>
  <si>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</si>
  <si>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</si>
  <si>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</si>
  <si>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</si>
  <si>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</si>
  <si>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</si>
  <si>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</si>
  <si>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</si>
  <si>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</si>
  <si>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</si>
  <si>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</si>
  <si>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</si>
  <si>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</si>
  <si>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</si>
  <si>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</si>
  <si>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</si>
  <si>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</si>
  <si>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</si>
  <si>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</si>
  <si>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</si>
  <si>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</si>
  <si>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</si>
  <si>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</si>
  <si>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</si>
  <si>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</si>
  <si>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</si>
  <si>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</si>
  <si>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</si>
  <si>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</si>
  <si>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</si>
  <si>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</si>
  <si>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</si>
  <si>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</si>
  <si>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</si>
  <si>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</si>
  <si>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</si>
  <si>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</si>
  <si>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</si>
  <si>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</si>
  <si>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</si>
  <si>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</si>
  <si>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</si>
  <si>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</si>
  <si>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</si>
  <si>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</si>
  <si>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</si>
  <si>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</si>
  <si>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</si>
  <si>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</si>
  <si>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</si>
  <si>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</si>
  <si>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</si>
  <si>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</si>
  <si>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</si>
  <si>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</si>
  <si>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</si>
  <si>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</si>
  <si>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</si>
  <si>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</si>
  <si>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</si>
  <si>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</si>
  <si>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</si>
  <si>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</si>
  <si>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</si>
  <si>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</si>
  <si>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</si>
  <si>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</si>
  <si>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</si>
  <si>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</si>
  <si>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</si>
  <si>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</si>
  <si>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</si>
  <si>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</si>
  <si>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</si>
  <si>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</si>
  <si>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</si>
  <si>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</si>
  <si>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</si>
  <si>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</si>
  <si>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</si>
  <si>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</si>
  <si>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</si>
  <si>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</si>
  <si>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</si>
  <si>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</si>
  <si>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</si>
  <si>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</si>
  <si>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</si>
  <si>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</si>
  <si>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</si>
  <si>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</si>
  <si>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</si>
  <si>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</si>
  <si>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</si>
  <si>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</si>
  <si>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</si>
  <si>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</si>
  <si>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</si>
  <si>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</si>
  <si>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</si>
  <si>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</si>
  <si>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</si>
  <si>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</si>
  <si>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</si>
  <si>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</si>
  <si>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</si>
  <si>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</si>
  <si>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</si>
  <si>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</si>
  <si>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</si>
  <si>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</si>
  <si>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</si>
  <si>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</si>
  <si>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</si>
  <si>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</si>
  <si>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</si>
  <si>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</si>
  <si>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</si>
  <si>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</si>
  <si>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</si>
  <si>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</si>
  <si>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</si>
  <si>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</si>
  <si>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</si>
  <si>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</si>
  <si>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</si>
  <si>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</si>
  <si>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</si>
  <si>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</si>
  <si>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</si>
  <si>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</si>
  <si>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</si>
  <si>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</si>
  <si>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</si>
  <si>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</si>
  <si>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</si>
  <si>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</si>
  <si>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</si>
  <si>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</si>
  <si>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</si>
  <si>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</si>
  <si>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</si>
  <si>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</si>
  <si>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</si>
  <si>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</si>
  <si>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</si>
  <si>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</si>
  <si>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</si>
  <si>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</si>
  <si>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</si>
  <si>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</si>
  <si>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</si>
  <si>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</si>
  <si>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</si>
  <si>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</si>
  <si>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</si>
  <si>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</si>
  <si>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</si>
  <si>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</si>
  <si>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</si>
  <si>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</si>
  <si>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</si>
  <si>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</si>
  <si>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</si>
  <si>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</si>
  <si>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</si>
  <si>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</si>
  <si>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</si>
  <si>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</si>
  <si>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</si>
  <si>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</si>
  <si>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</si>
  <si>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</si>
  <si>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</si>
  <si>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</si>
  <si>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</si>
  <si>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</si>
  <si>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</si>
  <si>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</si>
  <si>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</si>
  <si>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</si>
  <si>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</si>
  <si>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</si>
  <si>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</si>
  <si>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</si>
  <si>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</si>
  <si>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</si>
  <si>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</si>
  <si>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</si>
  <si>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</si>
  <si>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</si>
  <si>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</si>
  <si>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</si>
  <si>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</si>
  <si>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</si>
  <si>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</si>
  <si>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</si>
  <si>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</si>
  <si>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</si>
  <si>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</si>
  <si>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</si>
  <si>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</si>
  <si>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</si>
  <si>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</si>
  <si>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</si>
  <si>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</si>
  <si>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</si>
  <si>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</si>
  <si>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</si>
  <si>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</si>
  <si>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</si>
  <si>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</si>
  <si>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</si>
  <si>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</si>
  <si>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</si>
  <si>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</si>
  <si>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</si>
  <si>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</si>
  <si>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</si>
  <si>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</si>
  <si>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</si>
  <si>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</si>
  <si>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</si>
  <si>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</si>
  <si>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</si>
  <si>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</si>
  <si>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</si>
  <si>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</si>
  <si>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</si>
  <si>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</si>
  <si>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</si>
  <si>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</si>
  <si>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</si>
  <si>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</si>
  <si>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</si>
  <si>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</si>
  <si>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</si>
  <si>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</si>
  <si>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</si>
  <si>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</si>
  <si>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</si>
  <si>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</si>
  <si>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</si>
  <si>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</si>
  <si>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</si>
  <si>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</si>
  <si>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</si>
  <si>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</si>
  <si>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</si>
  <si>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</si>
  <si>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</si>
  <si>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</si>
  <si>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</si>
  <si>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</si>
  <si>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</si>
  <si>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</si>
  <si>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</si>
  <si>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</si>
  <si>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</si>
  <si>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</si>
  <si>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</si>
  <si>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</si>
  <si>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</si>
  <si>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</si>
  <si>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</si>
  <si>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</si>
  <si>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</si>
  <si>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</si>
  <si>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</si>
  <si>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</si>
  <si>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</si>
  <si>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</si>
  <si>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</si>
  <si>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</si>
  <si>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</si>
  <si>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</si>
  <si>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</si>
  <si>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</si>
  <si>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</si>
  <si>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</si>
  <si>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</si>
  <si>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</si>
  <si>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</si>
  <si>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</si>
  <si>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</si>
  <si>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</si>
  <si>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</si>
  <si>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</si>
  <si>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</si>
  <si>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</si>
  <si>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</si>
  <si>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</si>
  <si>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</si>
  <si>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</si>
  <si>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</si>
  <si>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</si>
  <si>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</si>
  <si>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</si>
  <si>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</si>
  <si>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</si>
  <si>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</si>
  <si>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</si>
  <si>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</si>
  <si>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</si>
  <si>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</si>
  <si>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</si>
  <si>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</si>
  <si>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</si>
  <si>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</si>
  <si>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</si>
  <si>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</si>
  <si>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</si>
  <si>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</si>
  <si>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</si>
  <si>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</si>
  <si>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</si>
  <si>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</si>
  <si>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</si>
  <si>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</si>
  <si>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</si>
  <si>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</si>
  <si>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</si>
  <si>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</si>
  <si>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</si>
  <si>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</si>
  <si>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</si>
  <si>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</si>
  <si>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</si>
  <si>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</si>
  <si>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</si>
  <si>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</si>
  <si>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</si>
  <si>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</si>
  <si>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</si>
  <si>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</si>
  <si>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</si>
  <si>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</si>
  <si>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</si>
  <si>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</si>
  <si>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</si>
  <si>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</si>
  <si>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</si>
  <si>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</si>
  <si>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</si>
  <si>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</si>
  <si>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</si>
  <si>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</si>
  <si>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</si>
  <si>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</si>
  <si>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</si>
  <si>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</si>
  <si>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</si>
  <si>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</si>
  <si>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</si>
  <si>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</si>
  <si>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</si>
  <si>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</si>
  <si>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</si>
  <si>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</si>
  <si>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</si>
  <si>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</si>
  <si>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</si>
  <si>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</si>
  <si>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</si>
  <si>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</si>
  <si>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</si>
  <si>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</si>
  <si>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</si>
  <si>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</si>
  <si>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</si>
  <si>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</si>
  <si>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</si>
  <si>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</si>
  <si>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</si>
  <si>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</si>
  <si>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</si>
  <si>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</si>
  <si>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</si>
  <si>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</si>
  <si>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</si>
  <si>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</si>
  <si>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</si>
  <si>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</si>
  <si>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</si>
  <si>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</si>
  <si>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</si>
  <si>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</si>
  <si>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</si>
  <si>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</si>
  <si>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</si>
  <si>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</si>
  <si>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</si>
  <si>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</si>
  <si>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</si>
  <si>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</si>
  <si>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</si>
  <si>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</si>
  <si>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</si>
  <si>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</si>
  <si>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</si>
  <si>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</si>
  <si>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</si>
  <si>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</si>
  <si>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</si>
  <si>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</si>
  <si>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</si>
  <si>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</si>
  <si>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</si>
  <si>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</si>
  <si>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</si>
  <si>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</si>
  <si>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</si>
  <si>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</si>
  <si>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</si>
  <si>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</si>
  <si>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</si>
  <si>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</si>
  <si>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</si>
  <si>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</si>
  <si>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</si>
  <si>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</si>
  <si>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</si>
  <si>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</si>
  <si>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</si>
  <si>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</si>
  <si>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</si>
  <si>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</si>
  <si>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</si>
  <si>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</si>
  <si>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</si>
  <si>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</si>
  <si>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</si>
  <si>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</si>
  <si>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</si>
  <si>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</si>
  <si>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</si>
  <si>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</si>
  <si>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</si>
  <si>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</si>
  <si>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</si>
  <si>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</si>
  <si>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</si>
  <si>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</si>
  <si>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</si>
  <si>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</si>
  <si>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</si>
  <si>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</si>
  <si>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</si>
  <si>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</si>
  <si>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</si>
  <si>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</si>
  <si>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</si>
  <si>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</si>
  <si>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</si>
  <si>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</si>
  <si>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</si>
  <si>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</si>
  <si>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</si>
  <si>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</si>
  <si>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</si>
  <si>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</si>
  <si>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</si>
  <si>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</si>
  <si>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</si>
  <si>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</si>
  <si>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</si>
  <si>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</si>
  <si>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</si>
  <si>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</si>
  <si>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</si>
  <si>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</si>
  <si>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</si>
  <si>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</si>
  <si>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</si>
  <si>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</si>
  <si>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</si>
  <si>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</si>
  <si>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</si>
  <si>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</si>
  <si>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</si>
  <si>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</si>
  <si>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</si>
  <si>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</si>
  <si>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</si>
  <si>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</si>
  <si>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</si>
  <si>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</si>
  <si>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</si>
  <si>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</si>
  <si>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</si>
  <si>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</si>
  <si>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</si>
  <si>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</si>
  <si>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</si>
  <si>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</si>
  <si>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</si>
  <si>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</si>
  <si>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</si>
  <si>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</si>
  <si>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</si>
  <si>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</si>
  <si>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</si>
  <si>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</si>
  <si>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</si>
  <si>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</si>
  <si>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</si>
  <si>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</si>
  <si>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</si>
  <si>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</si>
  <si>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</si>
  <si>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</si>
  <si>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</si>
  <si>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</si>
  <si>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</si>
  <si>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</si>
  <si>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</si>
  <si>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</si>
  <si>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</si>
  <si>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</si>
  <si>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</si>
  <si>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</si>
  <si>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</si>
  <si>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</si>
  <si>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</si>
  <si>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</si>
  <si>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</si>
  <si>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</si>
  <si>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</si>
  <si>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</si>
  <si>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</si>
  <si>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</si>
  <si>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</si>
  <si>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</si>
  <si>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</si>
  <si>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</si>
  <si>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</si>
  <si>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</si>
  <si>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</si>
  <si>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</si>
  <si>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</si>
  <si>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</si>
  <si>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</si>
  <si>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</si>
  <si>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</si>
  <si>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</si>
  <si>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</si>
  <si>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</si>
  <si>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</si>
  <si>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</si>
  <si>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</si>
  <si>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</si>
  <si>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</si>
  <si>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</si>
  <si>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</si>
  <si>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</si>
  <si>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</si>
  <si>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</si>
  <si>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</si>
  <si>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</si>
  <si>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</si>
  <si>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</si>
  <si>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</si>
  <si>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</si>
  <si>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</si>
  <si>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</si>
  <si>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</si>
  <si>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</si>
  <si>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</si>
  <si>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</si>
  <si>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</si>
  <si>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</si>
  <si>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</si>
  <si>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</si>
  <si>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</si>
  <si>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</si>
  <si>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</si>
  <si>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</si>
  <si>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</si>
  <si>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</si>
  <si>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</si>
  <si>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</si>
  <si>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</si>
  <si>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</si>
  <si>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</si>
  <si>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</si>
  <si>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</si>
  <si>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</si>
  <si>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</si>
  <si>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</si>
  <si>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</si>
  <si>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</si>
  <si>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</si>
  <si>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</si>
  <si>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</si>
  <si>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</si>
  <si>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</si>
  <si>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</si>
  <si>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</si>
  <si>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</si>
  <si>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</si>
  <si>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</si>
  <si>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</si>
  <si>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</si>
  <si>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</si>
  <si>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</si>
  <si>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</si>
  <si>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</si>
  <si>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</si>
  <si>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</si>
  <si>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</si>
  <si>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</si>
  <si>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</si>
  <si>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</si>
  <si>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</si>
  <si>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</si>
  <si>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</si>
  <si>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</si>
  <si>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</si>
  <si>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</si>
  <si>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</si>
  <si>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</si>
  <si>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</si>
  <si>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</si>
  <si>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</si>
  <si>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</si>
  <si>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</si>
  <si>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</si>
  <si>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</si>
  <si>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</si>
  <si>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</si>
  <si>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</si>
  <si>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</si>
  <si>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</si>
  <si>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</si>
  <si>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</si>
  <si>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</si>
  <si>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</si>
  <si>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</si>
  <si>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</si>
  <si>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</si>
  <si>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</si>
  <si>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</si>
  <si>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</si>
  <si>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</si>
  <si>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</si>
  <si>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</si>
  <si>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</si>
  <si>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</si>
  <si>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</si>
  <si>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</si>
  <si>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</si>
  <si>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</si>
  <si>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</si>
  <si>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</si>
  <si>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</si>
  <si>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</si>
  <si>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</si>
  <si>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</si>
  <si>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</si>
  <si>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</si>
  <si>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</si>
  <si>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</si>
  <si>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</si>
  <si>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</si>
  <si>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</si>
  <si>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</si>
  <si>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</si>
  <si>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</si>
  <si>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</si>
  <si>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</si>
  <si>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</si>
  <si>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</si>
  <si>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</si>
  <si>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</si>
  <si>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</si>
  <si>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</si>
  <si>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</si>
  <si>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</si>
  <si>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</si>
  <si>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</si>
  <si>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</si>
  <si>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</si>
  <si>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</si>
  <si>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</si>
  <si>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</si>
  <si>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</si>
  <si>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</si>
  <si>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</si>
  <si>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</si>
  <si>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</si>
  <si>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</si>
  <si>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</si>
  <si>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</si>
  <si>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</si>
  <si>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</si>
  <si>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</si>
  <si>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</si>
  <si>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</si>
  <si>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</si>
  <si>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</si>
  <si>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</si>
  <si>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</si>
  <si>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</si>
  <si>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</si>
  <si>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</si>
  <si>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</si>
  <si>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</si>
  <si>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</si>
  <si>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</si>
  <si>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</si>
  <si>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</si>
  <si>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</si>
  <si>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</si>
  <si>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</si>
  <si>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</si>
  <si>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</si>
  <si>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</si>
  <si>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</si>
  <si>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</si>
  <si>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</si>
  <si>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</si>
  <si>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</si>
  <si>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</si>
  <si>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</si>
  <si>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</si>
  <si>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</si>
  <si>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</si>
  <si>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</si>
  <si>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</si>
  <si>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</si>
  <si>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</si>
  <si>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</si>
  <si>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</si>
  <si>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</si>
  <si>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</si>
  <si>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</si>
  <si>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</si>
  <si>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</si>
  <si>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</si>
  <si>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</si>
  <si>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</si>
  <si>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</si>
  <si>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</si>
  <si>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</si>
  <si>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</si>
  <si>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</si>
  <si>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</si>
  <si>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</si>
  <si>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</si>
  <si>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</si>
  <si>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</si>
  <si>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</si>
  <si>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</si>
  <si>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</si>
  <si>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</si>
  <si>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</si>
  <si>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</si>
  <si>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</si>
  <si>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</si>
  <si>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</si>
  <si>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</si>
  <si>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</si>
  <si>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</si>
  <si>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</si>
  <si>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</si>
  <si>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</si>
  <si>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</si>
  <si>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</si>
  <si>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</si>
  <si>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</si>
  <si>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</si>
  <si>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</si>
  <si>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</si>
  <si>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</si>
  <si>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</si>
  <si>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</si>
  <si>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</si>
  <si>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</si>
  <si>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</si>
  <si>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</si>
  <si>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</si>
  <si>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</si>
  <si>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</si>
  <si>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</si>
  <si>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</si>
  <si>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</si>
  <si>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</si>
  <si>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</si>
  <si>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</si>
  <si>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</si>
  <si>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</si>
  <si>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</si>
  <si>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</si>
  <si>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</si>
  <si>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</si>
  <si>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</si>
  <si>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</si>
  <si>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</si>
  <si>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</si>
  <si>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</si>
  <si>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</si>
  <si>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</si>
  <si>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</si>
  <si>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</si>
  <si>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</si>
  <si>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</si>
  <si>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</si>
  <si>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</si>
  <si>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</si>
  <si>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</si>
  <si>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</si>
  <si>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</si>
  <si>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</si>
  <si>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</si>
  <si>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</si>
  <si>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</si>
  <si>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</si>
  <si>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</si>
  <si>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</si>
  <si>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</si>
  <si>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</si>
  <si>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</si>
  <si>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</si>
  <si>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</si>
  <si>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</si>
  <si>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</si>
  <si>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</si>
  <si>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</si>
  <si>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</si>
  <si>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</si>
  <si>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</si>
  <si>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</si>
  <si>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</si>
  <si>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</si>
  <si>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</si>
  <si>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</si>
  <si>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</si>
  <si>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</si>
  <si>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</si>
  <si>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</si>
  <si>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</si>
  <si>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</si>
  <si>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</si>
  <si>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</si>
  <si>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</si>
  <si>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</si>
  <si>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</si>
  <si>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</si>
  <si>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</si>
  <si>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</si>
  <si>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</si>
  <si>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</si>
  <si>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</si>
  <si>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</si>
  <si>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</si>
  <si>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</si>
  <si>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</si>
  <si>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</si>
  <si>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</si>
  <si>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</si>
  <si>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</si>
  <si>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</si>
  <si>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</si>
  <si>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</si>
  <si>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</si>
  <si>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</si>
  <si>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</si>
  <si>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</si>
  <si>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</si>
  <si>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</si>
  <si>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</si>
  <si>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</si>
  <si>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</si>
  <si>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</si>
  <si>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</si>
  <si>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</si>
  <si>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</si>
  <si>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</si>
  <si>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</si>
  <si>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</si>
  <si>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</si>
  <si>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</si>
  <si>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</si>
  <si>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</si>
  <si>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</si>
  <si>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</si>
  <si>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</si>
  <si>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</si>
  <si>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</si>
  <si>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</si>
  <si>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</si>
  <si>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</si>
  <si>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</si>
  <si>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</si>
  <si>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</si>
  <si>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</si>
  <si>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</si>
  <si>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</si>
  <si>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</si>
  <si>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</si>
  <si>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</si>
  <si>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</si>
  <si>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</si>
  <si>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</si>
  <si>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</si>
  <si>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</si>
  <si>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</si>
  <si>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</si>
  <si>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</si>
  <si>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</si>
  <si>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</si>
  <si>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</si>
  <si>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</si>
  <si>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</si>
  <si>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</si>
  <si>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</si>
  <si>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</si>
  <si>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</si>
  <si>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</si>
  <si>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</si>
  <si>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</si>
  <si>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</si>
  <si>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</si>
  <si>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</si>
  <si>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</si>
  <si>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</si>
  <si>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</si>
  <si>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</si>
  <si>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</si>
  <si>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</si>
  <si>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</si>
  <si>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</si>
  <si>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</si>
  <si>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</si>
  <si>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</si>
  <si>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</si>
  <si>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</si>
  <si>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</si>
  <si>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</si>
  <si>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</si>
  <si>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</si>
  <si>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</si>
  <si>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</si>
  <si>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</si>
  <si>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</si>
  <si>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</si>
  <si>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</si>
  <si>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</si>
  <si>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</si>
  <si>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</si>
  <si>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</si>
  <si>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</si>
  <si>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</si>
  <si>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</si>
  <si>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</si>
  <si>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</si>
  <si>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</si>
  <si>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</si>
  <si>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</si>
  <si>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</si>
  <si>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</si>
  <si>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</si>
  <si>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</si>
  <si>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</si>
  <si>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</si>
  <si>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</si>
  <si>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</si>
  <si>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</si>
  <si>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</si>
  <si>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</si>
  <si>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</si>
  <si>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</si>
  <si>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</si>
  <si>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</si>
  <si>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</si>
  <si>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</si>
  <si>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</si>
  <si>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</si>
  <si>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</si>
  <si>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</si>
  <si>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</si>
  <si>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</si>
  <si>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</si>
  <si>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</si>
  <si>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</si>
  <si>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</si>
  <si>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</si>
  <si>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</si>
  <si>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</si>
  <si>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</si>
  <si>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</si>
  <si>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</si>
  <si>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</si>
  <si>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</si>
  <si>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</si>
  <si>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</si>
  <si>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</si>
  <si>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</si>
  <si>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</si>
  <si>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</si>
  <si>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</si>
  <si>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</si>
  <si>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</si>
  <si>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</si>
  <si>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</si>
  <si>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</si>
  <si>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</si>
  <si>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</si>
  <si>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</si>
  <si>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</si>
  <si>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</si>
  <si>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</si>
  <si>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</si>
  <si>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</si>
  <si>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</si>
  <si>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</si>
  <si>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</si>
  <si>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</si>
  <si>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</si>
  <si>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</si>
  <si>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</si>
  <si>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</si>
  <si>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</si>
  <si>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</si>
  <si>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</si>
  <si>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</si>
  <si>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</si>
  <si>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</si>
  <si>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</si>
  <si>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</si>
  <si>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</si>
  <si>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</si>
  <si>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</si>
  <si>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</si>
  <si>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</si>
  <si>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</si>
  <si>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</si>
  <si>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</si>
  <si>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</si>
  <si>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</si>
  <si>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</si>
  <si>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</si>
  <si>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</si>
  <si>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</si>
  <si>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</si>
  <si>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</si>
  <si>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</si>
  <si>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</si>
  <si>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</si>
  <si>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</si>
  <si>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</si>
  <si>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</si>
  <si>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</si>
  <si>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</si>
  <si>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</si>
  <si>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</si>
  <si>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</si>
  <si>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</si>
  <si>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</si>
  <si>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</si>
  <si>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</si>
  <si>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</si>
  <si>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</si>
  <si>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</si>
  <si>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</si>
  <si>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</si>
  <si>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</si>
  <si>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</si>
  <si>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</si>
  <si>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</si>
  <si>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</si>
  <si>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</si>
  <si>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</si>
  <si>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</si>
  <si>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</si>
  <si>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</si>
  <si>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</si>
  <si>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</si>
  <si>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</si>
  <si>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</si>
  <si>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</si>
  <si>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</si>
  <si>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</si>
  <si>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</si>
  <si>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</si>
  <si>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</si>
  <si>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</si>
  <si>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</si>
  <si>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</si>
  <si>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</si>
  <si>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</si>
  <si>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</si>
  <si>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</si>
  <si>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</si>
  <si>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</si>
  <si>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</si>
  <si>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</si>
  <si>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</si>
  <si>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</si>
  <si>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</si>
  <si>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</si>
  <si>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</si>
  <si>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</si>
  <si>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</si>
  <si>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</si>
  <si>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</si>
  <si>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</si>
  <si>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</si>
  <si>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</si>
  <si>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</si>
  <si>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</si>
  <si>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</si>
  <si>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</si>
  <si>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</si>
  <si>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</si>
  <si>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</si>
  <si>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</si>
  <si>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</si>
  <si>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</si>
  <si>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</si>
  <si>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</si>
  <si>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</si>
  <si>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</si>
  <si>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</si>
  <si>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</si>
  <si>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</si>
  <si>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</si>
  <si>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</si>
  <si>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</si>
  <si>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</si>
  <si>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</si>
  <si>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</si>
  <si>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</si>
  <si>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</si>
  <si>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</si>
  <si>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</si>
  <si>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</si>
  <si>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</si>
  <si>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</si>
  <si>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</si>
  <si>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</si>
  <si>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</si>
  <si>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</si>
  <si>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</si>
  <si>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</si>
  <si>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</si>
  <si>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</si>
  <si>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</si>
  <si>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</si>
  <si>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</si>
  <si>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</si>
  <si>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</si>
  <si>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</si>
  <si>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</si>
  <si>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</si>
  <si>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</si>
  <si>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</si>
  <si>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</si>
  <si>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</si>
  <si>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</si>
  <si>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</si>
  <si>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</si>
  <si>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</si>
  <si>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</si>
  <si>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</si>
  <si>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</si>
  <si>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</si>
  <si>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</si>
  <si>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</si>
  <si>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</si>
  <si>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</si>
  <si>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</si>
  <si>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</si>
  <si>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</si>
  <si>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</si>
  <si>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</si>
  <si>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</si>
  <si>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</si>
  <si>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</si>
  <si>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</si>
  <si>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</si>
  <si>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</si>
  <si>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</si>
  <si>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</si>
  <si>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</si>
  <si>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</si>
  <si>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</si>
  <si>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</si>
  <si>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</si>
  <si>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</si>
  <si>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</si>
  <si>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</si>
  <si>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</si>
  <si>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</si>
  <si>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</si>
  <si>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</si>
  <si>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</si>
  <si>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</si>
  <si>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</si>
  <si>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</si>
  <si>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</si>
  <si>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</si>
  <si>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</si>
  <si>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</si>
  <si>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</si>
  <si>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</si>
  <si>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</si>
  <si>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</si>
  <si>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</si>
  <si>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</si>
  <si>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</si>
  <si>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</si>
  <si>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</si>
  <si>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</si>
  <si>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</si>
  <si>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</si>
  <si>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</si>
  <si>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</si>
  <si>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</si>
  <si>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</si>
  <si>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</si>
  <si>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</si>
  <si>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</si>
  <si>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</si>
  <si>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</si>
  <si>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</si>
  <si>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</si>
  <si>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</si>
  <si>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</si>
  <si>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</si>
  <si>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</si>
  <si>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</si>
  <si>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</si>
  <si>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</si>
  <si>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</si>
  <si>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</si>
  <si>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</si>
  <si>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</si>
  <si>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</si>
  <si>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</si>
  <si>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</si>
  <si>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</si>
  <si>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</si>
  <si>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</si>
  <si>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</si>
  <si>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</si>
  <si>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</si>
  <si>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</si>
  <si>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</si>
  <si>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</si>
  <si>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</si>
  <si>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</si>
  <si>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</si>
  <si>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</si>
  <si>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</si>
  <si>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</si>
  <si>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</si>
  <si>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</si>
  <si>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</si>
  <si>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</si>
  <si>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</si>
  <si>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</si>
  <si>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</si>
  <si>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</si>
  <si>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</si>
  <si>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</si>
  <si>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</si>
  <si>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</si>
  <si>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</si>
  <si>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</si>
  <si>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</si>
  <si>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</si>
  <si>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</si>
  <si>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</si>
  <si>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</si>
  <si>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</si>
  <si>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</si>
  <si>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</si>
  <si>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</si>
  <si>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</si>
  <si>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</si>
  <si>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</si>
  <si>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</si>
  <si>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</si>
  <si>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</si>
  <si>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</si>
  <si>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</si>
  <si>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</si>
  <si>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</si>
  <si>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</si>
  <si>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</si>
  <si>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</si>
  <si>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</si>
  <si>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</si>
  <si>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</si>
  <si>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</si>
  <si>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</si>
  <si>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</si>
  <si>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</si>
  <si>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</si>
  <si>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</si>
  <si>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</si>
  <si>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</si>
  <si>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</si>
  <si>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</si>
  <si>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</si>
  <si>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</si>
  <si>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</si>
  <si>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</si>
  <si>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</si>
  <si>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</si>
  <si>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</si>
  <si>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</si>
  <si>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</si>
  <si>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</si>
  <si>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</si>
  <si>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</si>
  <si>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</si>
  <si>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</si>
  <si>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</si>
  <si>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</si>
  <si>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</si>
  <si>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</si>
  <si>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</si>
  <si>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</si>
  <si>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</si>
  <si>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</si>
  <si>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</si>
  <si>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</si>
  <si>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</si>
  <si>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</si>
  <si>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</si>
  <si>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</si>
  <si>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</si>
  <si>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</si>
  <si>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</si>
  <si>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</si>
  <si>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</si>
  <si>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</si>
  <si>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</si>
  <si>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</si>
  <si>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</si>
  <si>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</si>
  <si>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</si>
  <si>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</si>
  <si>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</si>
  <si>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</si>
  <si>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</si>
  <si>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</si>
  <si>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</si>
  <si>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</si>
  <si>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</si>
  <si>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</si>
  <si>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</si>
  <si>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</si>
  <si>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</si>
  <si>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</si>
  <si>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</si>
  <si>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</si>
  <si>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</si>
  <si>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</si>
  <si>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</si>
  <si>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</si>
  <si>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</si>
  <si>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</si>
  <si>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</si>
  <si>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</si>
  <si>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</si>
  <si>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</si>
  <si>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</si>
  <si>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</si>
  <si>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</si>
  <si>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</si>
  <si>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</si>
  <si>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</si>
  <si>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</si>
  <si>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</si>
  <si>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</si>
  <si>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</si>
  <si>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</si>
  <si>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</si>
  <si>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</si>
  <si>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</si>
  <si>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</si>
  <si>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</si>
  <si>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</si>
  <si>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</si>
  <si>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</si>
  <si>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</si>
  <si>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</si>
  <si>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</si>
  <si>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</si>
  <si>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</si>
  <si>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</si>
  <si>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</si>
  <si>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</si>
  <si>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</si>
  <si>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</si>
  <si>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</si>
  <si>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</si>
  <si>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</si>
  <si>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</si>
  <si>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</si>
  <si>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</si>
  <si>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</si>
  <si>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</si>
  <si>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</si>
  <si>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</si>
  <si>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</si>
  <si>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</si>
  <si>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</si>
  <si>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</si>
  <si>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</si>
  <si>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</si>
  <si>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</si>
  <si>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</si>
  <si>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</si>
  <si>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</si>
  <si>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</si>
  <si>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</si>
  <si>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</si>
  <si>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</si>
  <si>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</si>
  <si>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</si>
  <si>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</si>
  <si>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</si>
  <si>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</si>
  <si>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</si>
  <si>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</si>
  <si>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</si>
  <si>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</si>
  <si>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</si>
  <si>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</si>
  <si>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</si>
  <si>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</si>
  <si>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</si>
  <si>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</si>
  <si>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</si>
  <si>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</si>
  <si>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</si>
  <si>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</si>
  <si>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</si>
  <si>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</si>
  <si>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</si>
  <si>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</si>
  <si>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</si>
  <si>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</si>
  <si>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</si>
  <si>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</si>
  <si>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</si>
  <si>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</si>
  <si>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</si>
  <si>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</si>
  <si>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</si>
  <si>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</si>
  <si>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</si>
  <si>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</si>
  <si>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</si>
  <si>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</si>
  <si>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</si>
  <si>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</si>
  <si>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</si>
  <si>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</si>
  <si>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</si>
  <si>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</si>
  <si>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</si>
  <si>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</si>
  <si>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</si>
  <si>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</si>
  <si>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</si>
  <si>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</si>
  <si>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</si>
  <si>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</si>
  <si>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</si>
  <si>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</si>
  <si>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</si>
  <si>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</si>
  <si>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</si>
  <si>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</si>
  <si>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</si>
  <si>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</si>
  <si>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</si>
  <si>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</si>
  <si>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</si>
  <si>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</si>
  <si>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</si>
  <si>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</si>
  <si>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</si>
  <si>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</si>
  <si>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</si>
  <si>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</si>
  <si>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</si>
  <si>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</si>
  <si>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</si>
  <si>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</si>
  <si>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</si>
  <si>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</si>
  <si>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</si>
  <si>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</si>
  <si>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</si>
  <si>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</si>
  <si>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</si>
  <si>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</si>
  <si>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</si>
  <si>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</si>
  <si>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</si>
  <si>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</si>
  <si>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</si>
  <si>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</si>
  <si>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</si>
  <si>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</si>
  <si>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</si>
  <si>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</si>
  <si>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</si>
  <si>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</si>
  <si>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</si>
  <si>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</si>
  <si>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</si>
  <si>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</si>
  <si>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</si>
  <si>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</si>
  <si>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</si>
  <si>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</si>
  <si>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</si>
  <si>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</si>
  <si>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</si>
  <si>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</si>
  <si>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</si>
  <si>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</si>
  <si>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</si>
  <si>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</si>
  <si>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</si>
  <si>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</si>
  <si>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</si>
  <si>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</si>
  <si>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</si>
  <si>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</si>
  <si>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</si>
  <si>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</si>
  <si>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</si>
  <si>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</si>
  <si>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</si>
  <si>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</si>
  <si>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</si>
  <si>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</si>
  <si>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</si>
  <si>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</si>
  <si>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</si>
  <si>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</si>
  <si>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</si>
  <si>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</si>
  <si>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</si>
  <si>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</si>
  <si>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</si>
  <si>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</si>
  <si>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</si>
  <si>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</si>
  <si>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</si>
  <si>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</si>
  <si>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</si>
  <si>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</si>
  <si>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</si>
  <si>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</si>
  <si>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</si>
  <si>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</si>
  <si>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</si>
  <si>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</si>
  <si>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</si>
  <si>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</si>
  <si>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</si>
  <si>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</si>
  <si>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</si>
  <si>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</si>
  <si>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</si>
  <si>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</si>
  <si>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</si>
  <si>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</si>
  <si>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</si>
  <si>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</si>
  <si>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</si>
  <si>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</si>
  <si>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</si>
  <si>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</si>
  <si>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</si>
  <si>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</si>
  <si>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</si>
  <si>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</si>
  <si>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</si>
  <si>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</si>
  <si>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</si>
  <si>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</si>
  <si>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</si>
  <si>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</si>
  <si>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</si>
  <si>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</si>
  <si>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</si>
  <si>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</si>
  <si>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</si>
  <si>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</si>
  <si>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</si>
  <si>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</si>
  <si>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</si>
  <si>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</si>
  <si>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</si>
  <si>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</si>
  <si>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</si>
  <si>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</si>
  <si>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</si>
  <si>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</si>
  <si>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</si>
  <si>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</si>
  <si>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</si>
  <si>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</si>
  <si>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</si>
  <si>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</si>
  <si>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</si>
  <si>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</si>
  <si>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</si>
  <si>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</si>
  <si>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</si>
  <si>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</si>
  <si>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</si>
  <si>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</si>
  <si>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</si>
  <si>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</si>
  <si>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</si>
  <si>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</si>
  <si>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</si>
  <si>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</si>
  <si>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</si>
  <si>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</si>
  <si>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</si>
  <si>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</si>
  <si>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</si>
  <si>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</si>
  <si>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</si>
  <si>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</si>
  <si>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</si>
  <si>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</si>
  <si>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</si>
  <si>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</si>
  <si>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</si>
  <si>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</si>
  <si>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</si>
  <si>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</si>
  <si>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</si>
  <si>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</si>
  <si>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</si>
  <si>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</si>
  <si>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</si>
  <si>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</si>
  <si>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</si>
  <si>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</si>
  <si>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</si>
  <si>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</si>
  <si>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</si>
  <si>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</si>
  <si>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</si>
  <si>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</si>
  <si>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</si>
  <si>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</si>
  <si>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</si>
  <si>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</si>
  <si>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</si>
  <si>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</si>
  <si>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</si>
  <si>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</si>
  <si>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</si>
  <si>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</si>
  <si>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</si>
  <si>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</si>
  <si>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</si>
  <si>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</si>
  <si>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</si>
  <si>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</si>
  <si>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</si>
  <si>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</si>
  <si>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</si>
  <si>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</si>
  <si>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</si>
  <si>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</si>
  <si>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</si>
  <si>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</si>
  <si>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</si>
  <si>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</si>
  <si>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</si>
  <si>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</si>
  <si>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</si>
  <si>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</si>
  <si>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</si>
  <si>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</si>
  <si>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</si>
  <si>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</si>
  <si>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</si>
  <si>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</si>
  <si>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</si>
  <si>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</si>
  <si>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</si>
  <si>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</si>
  <si>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</si>
  <si>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</si>
  <si>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</si>
  <si>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</si>
  <si>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</si>
  <si>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</si>
  <si>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</si>
  <si>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</si>
  <si>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</si>
  <si>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</si>
  <si>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</si>
  <si>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</si>
  <si>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</si>
  <si>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</si>
  <si>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</si>
  <si>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</si>
  <si>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</si>
  <si>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</si>
  <si>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</si>
  <si>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</si>
  <si>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</si>
  <si>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</si>
  <si>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</si>
  <si>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</si>
  <si>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</si>
  <si>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</si>
  <si>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</si>
  <si>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</si>
  <si>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</si>
  <si>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</si>
  <si>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</si>
  <si>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</si>
  <si>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</si>
  <si>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</si>
  <si>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</si>
  <si>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</si>
  <si>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</si>
  <si>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</si>
  <si>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</si>
  <si>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</si>
  <si>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</si>
  <si>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</si>
  <si>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</si>
  <si>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</si>
  <si>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</si>
  <si>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</si>
  <si>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</si>
  <si>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</si>
  <si>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</si>
  <si>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</si>
  <si>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</si>
  <si>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</si>
  <si>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</si>
  <si>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</si>
  <si>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</si>
  <si>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</si>
  <si>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</si>
  <si>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</si>
  <si>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</si>
  <si>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</si>
  <si>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</si>
  <si>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</si>
  <si>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</si>
  <si>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</si>
  <si>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</si>
  <si>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</si>
  <si>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</si>
  <si>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</si>
  <si>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</si>
  <si>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</si>
  <si>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</si>
  <si>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</si>
  <si>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</si>
  <si>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</si>
  <si>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</si>
  <si>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</si>
  <si>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</si>
  <si>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</si>
  <si>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</si>
  <si>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</si>
  <si>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</si>
  <si>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</si>
  <si>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</si>
  <si>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</si>
  <si>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</si>
  <si>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</si>
  <si>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</si>
  <si>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</si>
  <si>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</si>
  <si>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</si>
  <si>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</si>
  <si>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</si>
  <si>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</si>
  <si>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</si>
  <si>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</si>
  <si>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</si>
  <si>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</si>
  <si>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</si>
  <si>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</si>
  <si>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</si>
  <si>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</si>
  <si>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</si>
  <si>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</si>
  <si>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</si>
  <si>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</si>
  <si>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</si>
  <si>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</si>
  <si>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</si>
  <si>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</si>
  <si>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</si>
  <si>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</si>
  <si>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</si>
  <si>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</si>
  <si>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</si>
  <si>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</si>
  <si>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</si>
  <si>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</si>
  <si>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</si>
  <si>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</si>
  <si>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</si>
  <si>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</si>
  <si>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</si>
  <si>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</si>
  <si>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</si>
  <si>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</si>
  <si>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</si>
  <si>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</si>
  <si>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</si>
  <si>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</si>
  <si>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</si>
  <si>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</si>
  <si>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</si>
  <si>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</si>
  <si>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</si>
  <si>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</si>
  <si>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</si>
  <si>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</si>
  <si>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</si>
  <si>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</si>
  <si>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</si>
  <si>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</si>
  <si>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</si>
  <si>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</si>
  <si>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</si>
  <si>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</si>
  <si>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</si>
  <si>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</si>
  <si>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</si>
  <si>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</si>
  <si>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</si>
  <si>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</si>
  <si>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</si>
  <si>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</si>
  <si>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</si>
  <si>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</si>
  <si>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</si>
  <si>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</si>
  <si>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</si>
  <si>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</si>
  <si>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</si>
  <si>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</si>
  <si>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</si>
  <si>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</si>
  <si>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</si>
  <si>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</si>
  <si>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</si>
  <si>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</si>
  <si>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</si>
  <si>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</si>
  <si>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</si>
  <si>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</si>
  <si>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</si>
  <si>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</si>
  <si>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</si>
  <si>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</si>
  <si>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</si>
  <si>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</si>
  <si>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</si>
  <si>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</si>
  <si>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</si>
  <si>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</si>
  <si>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</si>
  <si>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</si>
  <si>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</si>
  <si>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</si>
  <si>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</si>
  <si>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</si>
  <si>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</si>
  <si>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</si>
  <si>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</si>
  <si>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</si>
  <si>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</si>
  <si>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</si>
  <si>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</si>
  <si>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</si>
  <si>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</si>
  <si>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</si>
  <si>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</si>
  <si>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</si>
  <si>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</si>
  <si>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</si>
  <si>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</si>
  <si>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</si>
  <si>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</si>
  <si>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</si>
  <si>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</si>
  <si>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</si>
  <si>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</si>
  <si>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</si>
  <si>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</si>
  <si>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</si>
  <si>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</si>
  <si>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</si>
  <si>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</si>
  <si>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</si>
  <si>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</si>
  <si>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</si>
  <si>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</si>
  <si>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</si>
  <si>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</si>
  <si>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</si>
  <si>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</si>
  <si>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</si>
  <si>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</si>
  <si>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</si>
  <si>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</si>
  <si>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</si>
  <si>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</si>
  <si>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</si>
  <si>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</si>
  <si>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</si>
  <si>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</si>
  <si>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</si>
  <si>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</si>
  <si>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</si>
  <si>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</si>
  <si>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</si>
  <si>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</si>
  <si>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</si>
  <si>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</si>
  <si>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</si>
  <si>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</si>
  <si>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</si>
  <si>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</si>
  <si>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</si>
  <si>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</si>
  <si>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</si>
  <si>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</si>
  <si>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</si>
  <si>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</si>
  <si>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</si>
  <si>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</si>
  <si>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</si>
  <si>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</si>
  <si>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</si>
  <si>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</si>
  <si>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</si>
  <si>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</si>
  <si>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</si>
  <si>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</si>
  <si>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</si>
  <si>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</si>
  <si>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</si>
  <si>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</si>
  <si>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</si>
  <si>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</si>
  <si>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</si>
  <si>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</si>
  <si>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</si>
  <si>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</si>
  <si>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</si>
  <si>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</si>
  <si>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</si>
  <si>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</si>
  <si>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</si>
  <si>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</si>
  <si>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</si>
  <si>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</si>
  <si>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</si>
  <si>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</si>
  <si>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</si>
  <si>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</si>
  <si>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</si>
  <si>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</si>
  <si>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</si>
  <si>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</si>
  <si>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</si>
  <si>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</si>
  <si>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</si>
  <si>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</si>
  <si>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</si>
  <si>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</si>
  <si>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</si>
  <si>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</si>
  <si>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</si>
  <si>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</si>
  <si>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</si>
  <si>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</si>
  <si>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</si>
  <si>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</si>
  <si>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</si>
  <si>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</si>
  <si>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</si>
  <si>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</si>
  <si>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</si>
  <si>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</si>
  <si>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</si>
  <si>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</si>
  <si>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</si>
  <si>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</si>
  <si>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</si>
  <si>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</si>
  <si>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</si>
  <si>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</si>
  <si>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</si>
  <si>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</si>
  <si>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</si>
  <si>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</si>
  <si>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</si>
  <si>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</si>
  <si>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</si>
  <si>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</si>
  <si>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</si>
  <si>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</si>
  <si>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</si>
  <si>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</si>
  <si>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</si>
  <si>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</si>
  <si>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</si>
  <si>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</si>
  <si>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</si>
  <si>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</si>
  <si>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</si>
  <si>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</si>
  <si>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</si>
  <si>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</si>
  <si>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</si>
  <si>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</si>
  <si>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</si>
  <si>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</si>
  <si>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</si>
  <si>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</si>
  <si>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</si>
  <si>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</si>
  <si>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</si>
  <si>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</si>
  <si>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</si>
  <si>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</si>
  <si>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</si>
  <si>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</si>
  <si>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</si>
  <si>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</si>
  <si>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</si>
  <si>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</si>
  <si>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</si>
  <si>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</si>
  <si>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</si>
  <si>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</si>
  <si>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</si>
  <si>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</si>
  <si>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</si>
  <si>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</si>
  <si>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</si>
  <si>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</si>
  <si>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</si>
  <si>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</si>
  <si>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</si>
  <si>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</si>
  <si>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</si>
  <si>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</si>
  <si>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</si>
  <si>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</si>
  <si>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</si>
  <si>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</si>
  <si>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</si>
  <si>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</si>
  <si>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</si>
  <si>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</si>
  <si>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</si>
  <si>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</si>
  <si>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</si>
  <si>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</si>
  <si>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</si>
  <si>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</si>
  <si>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</si>
  <si>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</si>
  <si>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</si>
  <si>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</si>
  <si>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</si>
  <si>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</si>
  <si>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</si>
  <si>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</si>
  <si>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</si>
  <si>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</si>
  <si>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</si>
  <si>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</si>
  <si>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</si>
  <si>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</si>
  <si>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</si>
  <si>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</si>
  <si>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</si>
  <si>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</si>
  <si>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</si>
  <si>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</si>
  <si>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</si>
  <si>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</si>
  <si>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</si>
  <si>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</si>
  <si>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</si>
  <si>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</si>
  <si>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</si>
  <si>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</si>
  <si>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</si>
  <si>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</si>
  <si>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</si>
  <si>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</si>
  <si>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</si>
  <si>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</si>
  <si>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</si>
  <si>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</si>
  <si>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</si>
  <si>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</si>
  <si>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</si>
  <si>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</si>
  <si>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</si>
  <si>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</si>
  <si>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</si>
  <si>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</si>
  <si>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</si>
  <si>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</si>
  <si>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</si>
  <si>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</si>
  <si>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</si>
  <si>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</si>
  <si>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</si>
  <si>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</si>
  <si>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</si>
  <si>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</si>
  <si>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</si>
  <si>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</si>
  <si>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</si>
  <si>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</si>
  <si>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</si>
  <si>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</si>
  <si>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</si>
  <si>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</si>
  <si>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</si>
  <si>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</si>
  <si>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</si>
  <si>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</si>
  <si>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</si>
  <si>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</si>
  <si>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</si>
  <si>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</si>
  <si>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</si>
  <si>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</si>
  <si>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</si>
  <si>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</si>
  <si>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</si>
  <si>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</si>
  <si>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</si>
  <si>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</si>
  <si>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</si>
  <si>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</si>
  <si>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</si>
  <si>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</si>
  <si>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</si>
  <si>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</si>
  <si>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</si>
  <si>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</si>
  <si>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</si>
  <si>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</si>
  <si>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</si>
  <si>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</si>
  <si>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</si>
  <si>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</si>
  <si>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</si>
  <si>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</si>
  <si>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</si>
  <si>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</si>
  <si>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</si>
  <si>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</si>
  <si>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</si>
  <si>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</si>
  <si>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</si>
  <si>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</si>
  <si>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</si>
  <si>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</si>
  <si>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</si>
  <si>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</si>
  <si>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</si>
  <si>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</si>
  <si>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</si>
  <si>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</si>
  <si>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</si>
  <si>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</si>
  <si>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</si>
  <si>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</si>
  <si>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</si>
  <si>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</si>
  <si>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</si>
  <si>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</si>
  <si>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</si>
  <si>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</si>
  <si>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</si>
  <si>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</si>
  <si>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</si>
  <si>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</si>
  <si>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</si>
  <si>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</si>
  <si>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</si>
  <si>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</si>
  <si>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</si>
  <si>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</si>
  <si>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</si>
  <si>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</si>
  <si>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</si>
  <si>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</si>
  <si>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</si>
  <si>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</si>
  <si>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</si>
  <si>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</si>
  <si>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</si>
  <si>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</si>
  <si>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</si>
  <si>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</si>
  <si>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</si>
  <si>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</si>
  <si>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</si>
  <si>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</si>
  <si>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</si>
  <si>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</si>
  <si>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</si>
  <si>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</si>
  <si>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</si>
  <si>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</si>
  <si>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</si>
  <si>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</si>
  <si>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</si>
  <si>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</si>
  <si>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</si>
  <si>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</si>
  <si>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</si>
  <si>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</si>
  <si>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</si>
  <si>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</si>
  <si>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</si>
  <si>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</si>
  <si>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</si>
  <si>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</si>
  <si>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</si>
  <si>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</si>
  <si>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</si>
  <si>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</si>
  <si>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</si>
  <si>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</si>
  <si>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</si>
  <si>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</si>
  <si>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</si>
  <si>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</si>
  <si>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</si>
  <si>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</si>
  <si>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</si>
  <si>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</si>
  <si>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</si>
  <si>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</si>
  <si>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</si>
  <si>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</si>
  <si>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</si>
  <si>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</si>
  <si>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</si>
  <si>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</si>
  <si>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</si>
  <si>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</si>
  <si>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</si>
  <si>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</si>
  <si>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</si>
  <si>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</si>
  <si>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</si>
  <si>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</si>
  <si>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</si>
  <si>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</si>
  <si>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</si>
  <si>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</si>
  <si>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</si>
  <si>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</si>
  <si>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</si>
  <si>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</si>
  <si>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</si>
  <si>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</si>
  <si>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</si>
  <si>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</si>
  <si>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</si>
  <si>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</si>
  <si>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</si>
  <si>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</si>
  <si>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</si>
  <si>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</si>
  <si>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</si>
  <si>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</si>
  <si>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</si>
  <si>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</si>
  <si>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</si>
  <si>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</si>
  <si>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</si>
  <si>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</si>
  <si>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</si>
  <si>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</si>
  <si>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</si>
  <si>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</si>
  <si>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</si>
  <si>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</si>
  <si>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</si>
  <si>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</si>
  <si>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</si>
  <si>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</si>
  <si>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</si>
  <si>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</si>
  <si>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</si>
  <si>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</si>
  <si>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</si>
  <si>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</si>
  <si>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</si>
  <si>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</si>
  <si>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</si>
  <si>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</si>
  <si>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</si>
  <si>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</si>
  <si>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</si>
  <si>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</si>
  <si>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</si>
  <si>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</si>
  <si>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</si>
  <si>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</si>
  <si>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</si>
  <si>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</si>
  <si>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</si>
  <si>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</si>
  <si>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</si>
  <si>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</si>
  <si>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</si>
  <si>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</si>
  <si>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</si>
  <si>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</si>
  <si>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</si>
  <si>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</si>
  <si>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</si>
  <si>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</si>
  <si>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</si>
  <si>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</si>
  <si>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</si>
  <si>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</si>
  <si>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</si>
  <si>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</si>
  <si>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</si>
  <si>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</si>
  <si>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</si>
  <si>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</si>
  <si>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</si>
  <si>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</si>
  <si>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</si>
  <si>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</si>
  <si>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</si>
  <si>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</si>
  <si>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</si>
  <si>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</si>
  <si>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</si>
  <si>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</si>
  <si>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</si>
  <si>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</si>
  <si>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</si>
  <si>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</si>
  <si>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</si>
  <si>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</si>
  <si>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</si>
  <si>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</si>
  <si>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</si>
  <si>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</si>
  <si>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</si>
  <si>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</si>
  <si>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</si>
  <si>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</si>
  <si>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</si>
  <si>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</si>
  <si>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</si>
  <si>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</si>
  <si>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</si>
  <si>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</si>
  <si>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</si>
  <si>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</si>
  <si>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</si>
  <si>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</si>
  <si>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</si>
  <si>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</si>
  <si>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</si>
  <si>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</si>
  <si>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</si>
  <si>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</si>
  <si>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</si>
  <si>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</si>
  <si>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</si>
  <si>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</si>
  <si>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</si>
  <si>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</si>
  <si>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</si>
  <si>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</si>
  <si>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</si>
  <si>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</si>
  <si>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</si>
  <si>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</si>
  <si>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</si>
  <si>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</si>
  <si>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</si>
  <si>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</si>
  <si>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</si>
  <si>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</si>
  <si>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</si>
  <si>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</si>
  <si>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</si>
  <si>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</si>
  <si>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</si>
  <si>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</si>
  <si>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</si>
  <si>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</si>
  <si>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</si>
  <si>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</si>
  <si>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</si>
  <si>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</si>
  <si>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</si>
  <si>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</si>
  <si>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</si>
  <si>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</si>
  <si>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</si>
  <si>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</si>
  <si>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</si>
  <si>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</si>
  <si>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</si>
  <si>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</si>
  <si>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</si>
  <si>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</si>
  <si>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</si>
  <si>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</si>
  <si>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</si>
  <si>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</si>
  <si>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</si>
  <si>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</si>
  <si>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</si>
  <si>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</si>
  <si>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</si>
  <si>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</si>
  <si>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</si>
  <si>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</si>
  <si>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</si>
  <si>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</si>
  <si>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</si>
  <si>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</si>
  <si>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</si>
  <si>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</si>
  <si>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</si>
  <si>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</si>
  <si>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</si>
  <si>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</si>
  <si>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</si>
  <si>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</si>
  <si>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</si>
  <si>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</si>
  <si>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</si>
  <si>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</si>
  <si>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</si>
  <si>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</si>
  <si>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</si>
  <si>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</si>
  <si>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</si>
  <si>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</si>
  <si>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</si>
  <si>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</si>
  <si>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</si>
  <si>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</si>
  <si>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</si>
  <si>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</si>
  <si>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</si>
  <si>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</si>
  <si>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</si>
  <si>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</si>
  <si>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</si>
  <si>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</si>
  <si>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</si>
  <si>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</si>
  <si>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</si>
  <si>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</si>
  <si>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</si>
  <si>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</si>
  <si>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</si>
  <si>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</si>
  <si>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</si>
  <si>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</si>
  <si>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</si>
  <si>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</si>
  <si>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</si>
  <si>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</si>
  <si>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</si>
  <si>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</si>
  <si>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</si>
  <si>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</si>
  <si>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</si>
  <si>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</si>
  <si>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</si>
  <si>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</si>
  <si>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</si>
  <si>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</si>
  <si>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</si>
  <si>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</si>
  <si>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</si>
  <si>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</si>
  <si>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</si>
  <si>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</si>
  <si>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</si>
  <si>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</si>
  <si>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</si>
  <si>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</si>
  <si>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</si>
  <si>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</si>
  <si>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</si>
  <si>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</si>
  <si>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</si>
  <si>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</si>
  <si>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</si>
  <si>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</si>
  <si>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</si>
  <si>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</si>
  <si>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</si>
  <si>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</si>
  <si>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</si>
  <si>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</si>
  <si>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</si>
  <si>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</si>
  <si>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</si>
  <si>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</si>
  <si>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</si>
  <si>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</si>
  <si>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</si>
  <si>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</si>
  <si>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</si>
  <si>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</si>
  <si>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</si>
  <si>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</si>
  <si>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</si>
  <si>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</si>
  <si>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</si>
  <si>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</si>
  <si>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</si>
  <si>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</si>
  <si>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</si>
  <si>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</si>
  <si>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</si>
  <si>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</si>
  <si>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</si>
  <si>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</si>
  <si>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</si>
  <si>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</si>
  <si>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</si>
  <si>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</si>
  <si>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</si>
  <si>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</si>
  <si>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</si>
  <si>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</si>
  <si>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</si>
  <si>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</si>
  <si>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</si>
  <si>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</si>
  <si>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</si>
  <si>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</si>
  <si>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</si>
  <si>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</si>
  <si>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</si>
  <si>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</si>
  <si>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</si>
  <si>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</si>
  <si>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</si>
  <si>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</si>
  <si>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</si>
  <si>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</si>
  <si>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</si>
  <si>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</si>
  <si>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</si>
  <si>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</si>
  <si>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</si>
  <si>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</si>
  <si>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</si>
  <si>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</si>
  <si>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</si>
  <si>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</si>
  <si>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</si>
  <si>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</si>
  <si>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</si>
  <si>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</si>
  <si>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</si>
  <si>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</si>
  <si>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</si>
  <si>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</si>
  <si>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</si>
  <si>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</si>
  <si>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</si>
  <si>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</si>
  <si>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</si>
  <si>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</si>
  <si>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</si>
  <si>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</si>
  <si>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</si>
  <si>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</si>
  <si>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</si>
  <si>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</si>
  <si>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</si>
  <si>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</si>
  <si>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</si>
  <si>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</si>
  <si>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</si>
  <si>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</si>
  <si>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</si>
  <si>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</si>
  <si>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</si>
  <si>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</si>
  <si>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</si>
  <si>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</si>
  <si>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</si>
  <si>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</si>
  <si>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</si>
  <si>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</si>
  <si>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</si>
  <si>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</si>
  <si>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</si>
  <si>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</si>
  <si>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</si>
  <si>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</si>
  <si>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</si>
  <si>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</si>
  <si>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</si>
  <si>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</si>
  <si>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</si>
  <si>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</si>
  <si>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</si>
  <si>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</si>
  <si>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</si>
  <si>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</si>
  <si>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</si>
  <si>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</si>
  <si>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</si>
  <si>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</si>
  <si>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</si>
  <si>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</si>
  <si>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</si>
  <si>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</si>
  <si>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</si>
  <si>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</si>
  <si>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</si>
  <si>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</si>
  <si>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</si>
  <si>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</si>
  <si>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</si>
  <si>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</si>
  <si>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</si>
  <si>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</si>
  <si>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</si>
  <si>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</si>
  <si>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</si>
  <si>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</si>
  <si>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</si>
  <si>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</si>
  <si>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</si>
  <si>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</si>
  <si>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</si>
  <si>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</si>
  <si>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</si>
  <si>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</si>
  <si>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</si>
  <si>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</si>
  <si>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</si>
  <si>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</si>
  <si>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</si>
  <si>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</si>
  <si>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</si>
  <si>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</si>
  <si>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</si>
  <si>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</si>
  <si>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</si>
  <si>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</si>
  <si>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</si>
  <si>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</si>
  <si>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</si>
  <si>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</si>
  <si>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</si>
  <si>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</si>
  <si>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</si>
  <si>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</si>
  <si>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</si>
  <si>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</si>
  <si>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</si>
  <si>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</si>
  <si>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</si>
  <si>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</si>
  <si>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</si>
  <si>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</si>
  <si>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</si>
  <si>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</si>
  <si>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</si>
  <si>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</si>
  <si>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</si>
  <si>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</si>
  <si>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</si>
  <si>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</si>
  <si>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</si>
  <si>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</si>
  <si>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</si>
  <si>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</si>
  <si>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</si>
  <si>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</si>
  <si>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</si>
  <si>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</si>
  <si>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</si>
  <si>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</si>
  <si>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</si>
  <si>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</si>
  <si>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</si>
  <si>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</si>
  <si>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</si>
  <si>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</si>
  <si>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</si>
  <si>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</si>
  <si>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</si>
  <si>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</si>
  <si>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</si>
  <si>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</si>
  <si>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</si>
  <si>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</si>
  <si>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</si>
  <si>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</si>
  <si>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</si>
  <si>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</si>
  <si>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</si>
  <si>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</si>
  <si>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</si>
  <si>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</si>
  <si>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</si>
  <si>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</si>
  <si>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</si>
  <si>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</si>
  <si>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</si>
  <si>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</si>
  <si>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</si>
  <si>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</si>
  <si>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</si>
  <si>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</si>
  <si>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</si>
  <si>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</si>
  <si>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</si>
  <si>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</si>
  <si>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</si>
  <si>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</si>
  <si>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</si>
  <si>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</si>
  <si>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</si>
  <si>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</si>
  <si>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</si>
  <si>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</si>
  <si>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</si>
  <si>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</si>
  <si>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</si>
  <si>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</si>
  <si>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</si>
  <si>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</si>
  <si>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</si>
  <si>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</si>
  <si>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</si>
  <si>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</si>
  <si>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</si>
  <si>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</si>
  <si>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</si>
  <si>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</si>
  <si>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</si>
  <si>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</si>
  <si>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</si>
  <si>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</si>
  <si>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</si>
  <si>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</si>
  <si>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</si>
  <si>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</si>
  <si>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</si>
  <si>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</si>
  <si>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</si>
  <si>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</si>
  <si>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</si>
  <si>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</si>
  <si>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</si>
  <si>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</si>
  <si>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</si>
  <si>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</si>
  <si>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</si>
  <si>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</si>
  <si>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</si>
  <si>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</si>
  <si>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</si>
  <si>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</si>
  <si>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</si>
  <si>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</si>
  <si>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</si>
  <si>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</si>
  <si>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</si>
  <si>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</si>
  <si>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</si>
  <si>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</si>
  <si>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</si>
  <si>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</si>
  <si>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</si>
  <si>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</si>
  <si>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</si>
  <si>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</si>
  <si>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</si>
  <si>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</si>
  <si>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</si>
  <si>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</si>
  <si>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</si>
  <si>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</si>
  <si>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</si>
  <si>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</si>
  <si>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</si>
  <si>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</si>
  <si>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</si>
  <si>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</si>
  <si>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</si>
  <si>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</si>
  <si>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</si>
  <si>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</si>
  <si>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</si>
  <si>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</si>
  <si>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</si>
  <si>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</si>
  <si>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</si>
  <si>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</si>
  <si>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</si>
  <si>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</si>
  <si>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</si>
  <si>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</si>
  <si>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</si>
  <si>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</si>
  <si>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</si>
  <si>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</si>
  <si>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</si>
  <si>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</si>
  <si>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</si>
  <si>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</si>
  <si>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</si>
  <si>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</si>
  <si>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</si>
  <si>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</si>
  <si>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</si>
  <si>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</si>
  <si>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</si>
  <si>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</si>
  <si>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</si>
  <si>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</si>
  <si>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</si>
  <si>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</si>
  <si>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</si>
  <si>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</si>
  <si>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</si>
  <si>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</si>
  <si>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</si>
  <si>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</si>
  <si>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</si>
  <si>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</si>
  <si>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</si>
  <si>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</si>
  <si>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</si>
  <si>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</si>
  <si>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</si>
  <si>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</si>
  <si>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</si>
  <si>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</si>
  <si>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</si>
  <si>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</si>
  <si>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</si>
  <si>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</si>
  <si>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</si>
  <si>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</si>
  <si>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</si>
  <si>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</si>
  <si>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</si>
  <si>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</si>
  <si>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</si>
  <si>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</si>
  <si>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</si>
  <si>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</si>
  <si>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</si>
  <si>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</si>
  <si>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</si>
  <si>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</si>
  <si>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</si>
  <si>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</si>
  <si>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</si>
  <si>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</si>
  <si>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</si>
  <si>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</si>
  <si>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</si>
  <si>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</si>
  <si>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</si>
  <si>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</si>
  <si>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</si>
  <si>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</si>
  <si>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</si>
  <si>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</si>
  <si>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</si>
  <si>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</si>
  <si>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</si>
  <si>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</si>
  <si>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</si>
  <si>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</si>
  <si>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</si>
  <si>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</si>
  <si>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</si>
  <si>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</si>
  <si>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</si>
  <si>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</si>
  <si>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</si>
  <si>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</si>
  <si>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</si>
  <si>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</si>
  <si>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</si>
  <si>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</si>
  <si>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</si>
  <si>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</si>
  <si>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</si>
  <si>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</si>
  <si>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</si>
  <si>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</si>
  <si>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</si>
  <si>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</si>
  <si>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</si>
  <si>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</si>
  <si>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</si>
  <si>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</si>
  <si>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</si>
  <si>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</si>
  <si>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</si>
  <si>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</si>
  <si>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</si>
  <si>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</si>
  <si>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</si>
  <si>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</si>
  <si>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</si>
  <si>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</si>
  <si>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</si>
  <si>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</si>
  <si>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</si>
  <si>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</si>
  <si>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</si>
  <si>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</si>
  <si>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</si>
  <si>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</si>
  <si>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</si>
  <si>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</si>
  <si>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</si>
  <si>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</si>
  <si>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</si>
  <si>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</si>
  <si>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</si>
  <si>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</si>
  <si>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</si>
  <si>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</si>
  <si>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</si>
  <si>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</si>
  <si>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</si>
  <si>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</si>
  <si>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</si>
  <si>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</si>
  <si>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</si>
  <si>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</si>
  <si>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</si>
  <si>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</si>
  <si>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</si>
  <si>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</si>
  <si>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</si>
  <si>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</si>
  <si>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</si>
  <si>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</si>
  <si>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</si>
  <si>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</si>
  <si>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</si>
  <si>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</si>
  <si>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</si>
  <si>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</si>
  <si>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</si>
  <si>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</si>
  <si>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</si>
  <si>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</si>
  <si>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</si>
  <si>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</si>
  <si>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</si>
  <si>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</si>
  <si>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</si>
  <si>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</si>
  <si>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</si>
  <si>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</si>
  <si>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</si>
  <si>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</si>
  <si>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</si>
  <si>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</si>
  <si>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</si>
  <si>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</si>
  <si>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</si>
  <si>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</si>
  <si>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</si>
  <si>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</si>
  <si>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</si>
  <si>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</si>
  <si>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</si>
  <si>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</si>
  <si>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</si>
  <si>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</si>
  <si>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</si>
  <si>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</si>
  <si>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</si>
  <si>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</si>
  <si>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</si>
  <si>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</si>
  <si>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</si>
  <si>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</si>
  <si>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</si>
  <si>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</si>
  <si>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</si>
  <si>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</si>
  <si>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</si>
  <si>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</si>
  <si>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</si>
  <si>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</si>
  <si>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</si>
  <si>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</si>
  <si>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</si>
  <si>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</si>
  <si>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</si>
  <si>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</si>
  <si>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</si>
  <si>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</si>
  <si>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</si>
  <si>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</si>
  <si>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</si>
  <si>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</si>
  <si>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</si>
  <si>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</si>
  <si>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</si>
  <si>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</si>
  <si>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</si>
  <si>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</si>
  <si>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</si>
  <si>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</si>
  <si>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</si>
  <si>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</si>
  <si>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</si>
  <si>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</si>
  <si>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</si>
  <si>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</si>
  <si>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</si>
  <si>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</si>
  <si>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</si>
  <si>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</si>
  <si>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</si>
  <si>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</si>
  <si>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</si>
  <si>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</si>
  <si>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</si>
  <si>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</si>
  <si>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</si>
  <si>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</si>
  <si>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</si>
  <si>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</si>
  <si>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</si>
  <si>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</si>
  <si>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</si>
  <si>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</si>
  <si>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</si>
  <si>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</si>
  <si>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</si>
  <si>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</si>
  <si>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</si>
  <si>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</si>
  <si>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</si>
  <si>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</si>
  <si>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</si>
  <si>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</si>
  <si>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</si>
  <si>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</si>
  <si>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</si>
  <si>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</si>
  <si>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</si>
  <si>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</si>
  <si>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</si>
  <si>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</si>
  <si>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</si>
  <si>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</si>
  <si>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</si>
  <si>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</si>
  <si>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</si>
  <si>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</si>
  <si>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</si>
  <si>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</si>
  <si>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</si>
  <si>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</si>
  <si>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</si>
  <si>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</si>
  <si>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</si>
  <si>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</si>
  <si>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</si>
  <si>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</si>
  <si>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</si>
  <si>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</si>
  <si>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</si>
  <si>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</si>
  <si>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</si>
  <si>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</si>
  <si>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</si>
  <si>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</si>
  <si>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</si>
  <si>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</si>
  <si>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</si>
  <si>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</si>
  <si>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</si>
  <si>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</si>
  <si>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</si>
  <si>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</si>
  <si>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</si>
  <si>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</si>
  <si>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</si>
  <si>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</si>
  <si>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</si>
  <si>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</si>
  <si>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</si>
  <si>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</si>
  <si>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</si>
  <si>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</si>
  <si>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</si>
  <si>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</si>
  <si>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</si>
  <si>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</si>
  <si>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</si>
  <si>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</si>
  <si>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</si>
  <si>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</si>
  <si>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</si>
  <si>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</si>
  <si>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</si>
  <si>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</si>
  <si>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</si>
  <si>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</si>
  <si>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</si>
  <si>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</si>
  <si>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</si>
  <si>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</si>
  <si>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</si>
  <si>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</si>
  <si>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</si>
  <si>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</si>
  <si>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</si>
  <si>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</si>
  <si>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</si>
  <si>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</si>
  <si>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</si>
  <si>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</si>
  <si>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</si>
  <si>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</si>
  <si>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</si>
  <si>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</si>
  <si>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</si>
  <si>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</si>
  <si>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</si>
  <si>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</si>
  <si>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</si>
  <si>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</si>
  <si>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</si>
  <si>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</si>
  <si>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</si>
  <si>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</si>
  <si>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</si>
  <si>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</si>
  <si>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</si>
  <si>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</si>
  <si>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</si>
  <si>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</si>
  <si>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</si>
  <si>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</si>
  <si>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</si>
  <si>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</si>
  <si>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</si>
  <si>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</si>
  <si>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</si>
  <si>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</si>
  <si>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</si>
  <si>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</si>
  <si>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</si>
  <si>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</si>
  <si>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</si>
  <si>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</si>
  <si>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</si>
  <si>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</si>
  <si>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</si>
  <si>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</si>
  <si>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</si>
  <si>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</si>
  <si>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</si>
  <si>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</si>
  <si>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</si>
  <si>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</si>
  <si>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</si>
  <si>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</si>
  <si>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</si>
  <si>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</si>
  <si>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</si>
  <si>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</si>
  <si>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</si>
  <si>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</si>
  <si>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</si>
  <si>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</si>
  <si>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</si>
  <si>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</si>
  <si>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</si>
  <si>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</si>
  <si>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</si>
  <si>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</si>
  <si>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</si>
  <si>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</si>
  <si>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</si>
  <si>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</si>
  <si>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</si>
  <si>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</si>
  <si>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</si>
  <si>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</si>
  <si>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</si>
  <si>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</si>
  <si>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</si>
  <si>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</si>
  <si>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</si>
  <si>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</si>
  <si>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</si>
  <si>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</si>
  <si>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</si>
  <si>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</si>
  <si>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</si>
  <si>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</si>
  <si>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</si>
  <si>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</si>
  <si>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</si>
  <si>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</si>
  <si>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</si>
  <si>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</si>
  <si>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</si>
  <si>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</si>
  <si>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</si>
  <si>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</si>
  <si>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</si>
  <si>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</si>
  <si>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</si>
  <si>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</si>
  <si>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</si>
  <si>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</si>
  <si>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</si>
  <si>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</si>
  <si>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</si>
  <si>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</si>
  <si>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</si>
  <si>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</si>
  <si>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</si>
  <si>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</si>
  <si>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</si>
  <si>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</si>
  <si>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</si>
  <si>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</si>
  <si>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</si>
  <si>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</si>
  <si>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</si>
  <si>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</si>
  <si>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</si>
  <si>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</si>
  <si>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</si>
  <si>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</si>
  <si>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</si>
  <si>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</si>
  <si>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</si>
  <si>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</si>
  <si>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</si>
  <si>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</si>
  <si>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</si>
  <si>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</si>
  <si>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</si>
  <si>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</si>
  <si>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</si>
  <si>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</si>
  <si>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</si>
  <si>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</si>
  <si>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</si>
  <si>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</si>
  <si>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</si>
  <si>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</si>
  <si>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</si>
  <si>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</si>
  <si>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</si>
  <si>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</si>
  <si>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</si>
  <si>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</si>
  <si>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</si>
  <si>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</si>
  <si>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</si>
  <si>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</si>
  <si>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</si>
  <si>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</si>
  <si>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</si>
  <si>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</si>
  <si>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</si>
  <si>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</si>
  <si>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</si>
  <si>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</si>
  <si>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</si>
  <si>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</si>
  <si>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</si>
  <si>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</si>
  <si>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</si>
  <si>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</si>
  <si>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</si>
  <si>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</si>
  <si>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</si>
  <si>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</si>
  <si>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</si>
  <si>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</si>
  <si>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</si>
  <si>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</si>
  <si>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</si>
  <si>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</si>
  <si>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</si>
  <si>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</si>
  <si>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</si>
  <si>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</si>
  <si>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</si>
  <si>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</si>
  <si>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</si>
  <si>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</si>
  <si>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</si>
  <si>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</si>
  <si>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</si>
  <si>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</si>
  <si>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</si>
  <si>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</si>
  <si>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</si>
  <si>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</si>
  <si>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</si>
  <si>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</si>
  <si>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</si>
  <si>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</si>
  <si>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</si>
  <si>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</si>
  <si>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</si>
  <si>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</si>
  <si>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</si>
  <si>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</si>
  <si>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</si>
  <si>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</si>
  <si>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</si>
  <si>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</si>
  <si>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</si>
  <si>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</si>
  <si>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</si>
  <si>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</si>
  <si>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</si>
  <si>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</si>
  <si>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</si>
  <si>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</si>
  <si>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</si>
  <si>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</si>
  <si>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</si>
  <si>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</si>
  <si>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</si>
  <si>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</si>
  <si>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</si>
  <si>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</si>
  <si>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</si>
  <si>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</si>
  <si>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</si>
  <si>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</si>
  <si>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</si>
  <si>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</si>
  <si>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</si>
  <si>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</si>
  <si>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</si>
  <si>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</si>
  <si>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</si>
  <si>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</si>
  <si>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</si>
  <si>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</si>
  <si>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</si>
  <si>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</si>
  <si>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</si>
  <si>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</si>
  <si>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</si>
  <si>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</si>
  <si>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</si>
  <si>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</si>
  <si>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</si>
  <si>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</si>
  <si>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</si>
  <si>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</si>
  <si>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</si>
  <si>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</si>
  <si>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</si>
  <si>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</si>
  <si>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</si>
  <si>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</si>
  <si>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</si>
  <si>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</si>
  <si>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</si>
  <si>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</si>
  <si>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</si>
  <si>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</si>
  <si>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</si>
  <si>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</si>
  <si>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</si>
  <si>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</si>
  <si>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</si>
  <si>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</si>
  <si>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</si>
  <si>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</si>
  <si>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</si>
  <si>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</si>
  <si>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</si>
  <si>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</si>
  <si>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</si>
  <si>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</si>
  <si>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</si>
  <si>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</si>
  <si>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</si>
  <si>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</si>
  <si>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</si>
  <si>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</si>
  <si>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</si>
  <si>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</si>
  <si>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</si>
  <si>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</si>
  <si>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</si>
  <si>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</si>
  <si>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</si>
  <si>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</si>
  <si>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</si>
  <si>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</si>
  <si>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</si>
  <si>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</si>
  <si>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</si>
  <si>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</si>
  <si>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</si>
  <si>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</si>
  <si>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</si>
  <si>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</si>
  <si>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</si>
  <si>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</si>
  <si>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</si>
  <si>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</si>
  <si>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</si>
  <si>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</si>
  <si>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</si>
  <si>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</si>
  <si>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</si>
  <si>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</si>
  <si>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</si>
  <si>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</si>
  <si>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</si>
  <si>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</si>
  <si>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</si>
  <si>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</si>
  <si>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</si>
  <si>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</si>
  <si>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</si>
  <si>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</si>
  <si>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</si>
  <si>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</si>
  <si>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</si>
  <si>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</si>
  <si>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</si>
  <si>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</si>
  <si>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</si>
  <si>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</si>
  <si>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</si>
  <si>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</si>
  <si>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</si>
  <si>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</si>
  <si>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</si>
  <si>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</si>
  <si>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</si>
  <si>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</si>
  <si>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</si>
  <si>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</si>
  <si>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</si>
  <si>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</si>
  <si>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</si>
  <si>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</si>
  <si>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</si>
  <si>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</si>
  <si>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</si>
  <si>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</si>
  <si>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</si>
  <si>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</si>
  <si>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</si>
  <si>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</si>
  <si>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</si>
  <si>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</si>
  <si>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</si>
  <si>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</si>
  <si>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</si>
  <si>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</si>
  <si>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</si>
  <si>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</si>
  <si>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</si>
  <si>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</si>
  <si>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</si>
  <si>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</si>
  <si>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</si>
  <si>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</si>
  <si>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</si>
  <si>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</si>
  <si>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</si>
  <si>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</si>
  <si>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</si>
  <si>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</si>
  <si>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</si>
  <si>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</si>
  <si>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</si>
  <si>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</si>
  <si>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</si>
  <si>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</si>
  <si>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</si>
  <si>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</si>
  <si>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</si>
  <si>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</si>
  <si>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</si>
  <si>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</si>
  <si>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</si>
  <si>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</si>
  <si>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</si>
  <si>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</si>
  <si>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</si>
  <si>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</si>
  <si>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</si>
  <si>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</si>
  <si>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</si>
  <si>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</si>
  <si>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</si>
  <si>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</si>
  <si>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</si>
  <si>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</si>
  <si>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</si>
  <si>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</si>
  <si>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</si>
  <si>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</si>
  <si>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</si>
  <si>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</si>
  <si>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</si>
  <si>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</si>
  <si>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</si>
  <si>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</si>
  <si>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</si>
  <si>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</si>
  <si>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</si>
  <si>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</si>
  <si>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</si>
  <si>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</si>
  <si>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</si>
  <si>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</si>
  <si>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</si>
  <si>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</si>
  <si>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</si>
  <si>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</si>
  <si>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</si>
  <si>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</si>
  <si>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</si>
  <si>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</si>
  <si>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</si>
  <si>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</si>
  <si>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</si>
  <si>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</si>
  <si>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</si>
  <si>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</si>
  <si>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</si>
  <si>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</si>
  <si>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</si>
  <si>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</si>
  <si>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</si>
  <si>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</si>
  <si>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</si>
  <si>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</si>
  <si>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</si>
  <si>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</si>
  <si>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</si>
  <si>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</si>
  <si>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</si>
  <si>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</si>
  <si>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</si>
  <si>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</si>
  <si>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</si>
  <si>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</si>
  <si>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</si>
  <si>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</si>
  <si>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</si>
  <si>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</si>
  <si>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</si>
  <si>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</si>
  <si>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</si>
  <si>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</si>
  <si>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</si>
  <si>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</si>
  <si>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</si>
  <si>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</si>
  <si>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</si>
  <si>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</si>
  <si>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</si>
  <si>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</si>
  <si>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</si>
  <si>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</si>
  <si>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</si>
  <si>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</si>
  <si>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</si>
  <si>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</si>
  <si>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</si>
  <si>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</si>
  <si>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</si>
  <si>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</si>
  <si>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</si>
  <si>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</si>
  <si>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</si>
  <si>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</si>
  <si>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</si>
  <si>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</si>
  <si>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</si>
  <si>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</si>
  <si>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</si>
  <si>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</si>
  <si>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</si>
  <si>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</si>
  <si>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</si>
  <si>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</si>
  <si>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</si>
  <si>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</si>
  <si>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</si>
  <si>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</si>
  <si>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</si>
  <si>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</si>
  <si>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</si>
  <si>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</si>
  <si>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</si>
  <si>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</si>
  <si>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</si>
  <si>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</si>
  <si>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</si>
  <si>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</si>
  <si>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</si>
  <si>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</si>
  <si>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</si>
  <si>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</si>
  <si>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</si>
  <si>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</si>
  <si>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</si>
  <si>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</si>
  <si>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</si>
  <si>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</si>
  <si>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</si>
  <si>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</si>
  <si>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</si>
  <si>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</si>
  <si>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</si>
  <si>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</si>
  <si>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</si>
  <si>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</si>
  <si>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</si>
  <si>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</si>
  <si>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</si>
  <si>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</si>
  <si>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</si>
  <si>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</si>
  <si>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</si>
  <si>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</si>
  <si>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</si>
  <si>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</si>
  <si>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</si>
  <si>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</si>
  <si>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</si>
  <si>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</si>
  <si>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</si>
  <si>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</si>
  <si>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</si>
  <si>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</si>
  <si>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</si>
  <si>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</si>
  <si>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</si>
  <si>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</si>
  <si>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</si>
  <si>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</si>
  <si>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</si>
  <si>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</si>
  <si>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</si>
  <si>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</si>
  <si>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</si>
  <si>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</si>
  <si>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</si>
  <si>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</si>
  <si>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</si>
  <si>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</si>
  <si>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</si>
  <si>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</si>
  <si>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</si>
  <si>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</si>
  <si>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</si>
  <si>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</si>
  <si>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</si>
  <si>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</si>
  <si>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</si>
  <si>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</si>
  <si>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</si>
  <si>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</si>
  <si>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</si>
  <si>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</si>
  <si>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</si>
  <si>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</si>
  <si>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</si>
  <si>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</si>
  <si>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</si>
  <si>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</si>
  <si>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</si>
  <si>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</si>
  <si>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</si>
  <si>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</si>
  <si>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</si>
  <si>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</si>
  <si>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</si>
  <si>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</si>
  <si>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</si>
  <si>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</si>
  <si>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</si>
  <si>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</si>
  <si>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</si>
  <si>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</si>
  <si>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</si>
  <si>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</si>
  <si>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</si>
  <si>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</si>
  <si>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</si>
  <si>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</si>
  <si>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</si>
  <si>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</si>
  <si>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</si>
  <si>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</si>
  <si>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</si>
  <si>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</si>
  <si>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</si>
  <si>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</si>
  <si>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</si>
  <si>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</si>
  <si>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</si>
  <si>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</si>
  <si>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</si>
  <si>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</si>
  <si>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</si>
  <si>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</si>
  <si>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</si>
  <si>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</si>
  <si>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</si>
  <si>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</si>
  <si>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</si>
  <si>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</si>
  <si>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</si>
  <si>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</si>
  <si>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</si>
  <si>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</si>
  <si>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</si>
  <si>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</si>
  <si>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</si>
  <si>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</si>
  <si>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</si>
  <si>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</si>
  <si>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</si>
  <si>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</si>
  <si>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</si>
  <si>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</si>
  <si>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</si>
  <si>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</si>
  <si>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</si>
  <si>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</si>
  <si>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</si>
  <si>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</si>
  <si>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</si>
  <si>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</si>
  <si>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</si>
  <si>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</si>
  <si>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</si>
  <si>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</si>
  <si>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</si>
  <si>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</si>
  <si>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</si>
  <si>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</si>
  <si>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</si>
  <si>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</si>
  <si>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</si>
  <si>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</si>
  <si>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</si>
  <si>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</si>
  <si>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</si>
  <si>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</si>
  <si>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</si>
  <si>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</si>
  <si>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</si>
  <si>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</si>
  <si>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</si>
  <si>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</si>
  <si>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</si>
  <si>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</si>
  <si>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</si>
  <si>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</si>
  <si>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</si>
  <si>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</si>
  <si>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</si>
  <si>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</si>
  <si>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</si>
  <si>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</si>
  <si>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</si>
  <si>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</si>
  <si>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</si>
  <si>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</si>
  <si>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</si>
  <si>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</si>
  <si>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</si>
  <si>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</si>
  <si>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</si>
  <si>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</si>
  <si>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</si>
  <si>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</si>
  <si>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</si>
  <si>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</si>
  <si>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</si>
  <si>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</si>
  <si>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</si>
  <si>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</si>
  <si>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</si>
  <si>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</si>
  <si>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</si>
  <si>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</si>
  <si>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</si>
  <si>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</si>
  <si>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</si>
  <si>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</si>
  <si>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</si>
  <si>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</si>
  <si>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</si>
  <si>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</si>
  <si>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</si>
  <si>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</si>
  <si>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</si>
  <si>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</si>
  <si>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</si>
  <si>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</si>
  <si>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</si>
  <si>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</si>
  <si>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</si>
  <si>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</si>
  <si>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</si>
  <si>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</si>
  <si>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</si>
  <si>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</si>
  <si>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</si>
  <si>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</si>
  <si>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</si>
  <si>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</si>
  <si>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</si>
  <si>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</si>
  <si>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</si>
  <si>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</si>
  <si>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</si>
  <si>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</si>
  <si>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</si>
  <si>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</si>
  <si>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</si>
  <si>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</si>
  <si>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</si>
  <si>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</si>
  <si>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</si>
  <si>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</si>
  <si>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</si>
  <si>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</si>
  <si>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</si>
  <si>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</si>
  <si>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</si>
  <si>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</si>
  <si>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</si>
  <si>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</si>
  <si>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</si>
  <si>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</si>
  <si>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</si>
  <si>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</si>
  <si>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</si>
  <si>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</si>
  <si>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</si>
  <si>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</si>
  <si>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</si>
  <si>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</si>
  <si>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</si>
  <si>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</si>
  <si>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</si>
  <si>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</si>
  <si>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</si>
  <si>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</si>
  <si>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</si>
  <si>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</si>
  <si>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</si>
  <si>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</si>
  <si>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</si>
  <si>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</si>
  <si>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</si>
  <si>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</si>
  <si>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</si>
  <si>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</si>
  <si>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</si>
  <si>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</si>
  <si>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</si>
  <si>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</si>
  <si>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</si>
  <si>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</si>
  <si>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</si>
  <si>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</si>
  <si>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</si>
  <si>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</si>
  <si>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</si>
  <si>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</si>
  <si>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</si>
  <si>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</si>
  <si>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</si>
  <si>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</si>
  <si>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</si>
  <si>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</si>
  <si>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</si>
  <si>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</si>
  <si>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</si>
  <si>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</si>
  <si>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</si>
  <si>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</si>
  <si>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</si>
  <si>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</si>
  <si>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</si>
  <si>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</si>
  <si>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</si>
  <si>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</si>
  <si>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</si>
  <si>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</si>
  <si>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</si>
  <si>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</si>
  <si>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</si>
  <si>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</si>
  <si>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</si>
  <si>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</si>
  <si>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</si>
  <si>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</si>
  <si>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</si>
  <si>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</si>
  <si>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</si>
  <si>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</si>
  <si>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</si>
  <si>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</si>
  <si>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</si>
  <si>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</si>
  <si>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</si>
  <si>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</si>
  <si>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</si>
  <si>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</si>
  <si>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</si>
  <si>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</si>
  <si>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</si>
  <si>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</si>
  <si>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</si>
  <si>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</si>
  <si>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</si>
  <si>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</si>
  <si>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</si>
  <si>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</si>
  <si>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</si>
  <si>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</si>
  <si>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</si>
  <si>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</si>
  <si>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</si>
  <si>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</si>
  <si>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</si>
  <si>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</si>
  <si>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</si>
  <si>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</si>
  <si>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</si>
  <si>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</si>
  <si>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</si>
  <si>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</si>
  <si>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</si>
  <si>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</si>
  <si>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</si>
  <si>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</si>
  <si>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</si>
  <si>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</si>
  <si>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</si>
  <si>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</si>
  <si>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</si>
  <si>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</si>
  <si>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</si>
  <si>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</si>
  <si>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</si>
  <si>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</si>
  <si>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</si>
  <si>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</si>
  <si>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</si>
  <si>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</si>
  <si>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</si>
  <si>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</si>
  <si>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</si>
  <si>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</si>
  <si>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</si>
  <si>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</si>
  <si>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</si>
  <si>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</si>
  <si>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</si>
  <si>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</si>
  <si>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</si>
  <si>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</si>
  <si>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</si>
  <si>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</si>
  <si>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</si>
  <si>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</si>
  <si>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</si>
  <si>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</si>
  <si>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</si>
  <si>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</si>
  <si>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</si>
  <si>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</si>
  <si>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</si>
  <si>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</si>
  <si>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</si>
  <si>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</si>
  <si>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</si>
  <si>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</si>
  <si>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</si>
  <si>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</si>
  <si>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</si>
  <si>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</si>
  <si>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</si>
  <si>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</si>
  <si>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</si>
  <si>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</si>
  <si>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</si>
  <si>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</si>
  <si>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</si>
  <si>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</si>
  <si>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</si>
  <si>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</si>
  <si>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</si>
  <si>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</si>
  <si>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</si>
  <si>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</si>
  <si>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</si>
  <si>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</si>
  <si>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</si>
  <si>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</si>
  <si>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</si>
  <si>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</si>
  <si>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</si>
  <si>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</si>
  <si>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</si>
  <si>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</si>
  <si>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</si>
  <si>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</si>
  <si>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</si>
  <si>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</si>
  <si>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</si>
  <si>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</si>
  <si>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</si>
  <si>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</si>
  <si>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</si>
  <si>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</si>
  <si>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</si>
  <si>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</si>
  <si>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</si>
  <si>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</si>
  <si>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</si>
  <si>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</si>
  <si>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</si>
  <si>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</si>
  <si>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</si>
  <si>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</si>
  <si>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</si>
  <si>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</si>
  <si>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</si>
  <si>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</si>
  <si>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</si>
  <si>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</si>
  <si>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</si>
  <si>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</si>
  <si>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</si>
  <si>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</si>
  <si>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</si>
  <si>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</si>
  <si>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</si>
  <si>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</si>
  <si>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</si>
  <si>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</si>
  <si>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</si>
  <si>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</si>
  <si>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</si>
  <si>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</si>
  <si>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</si>
  <si>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</si>
  <si>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</si>
  <si>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</si>
  <si>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</si>
  <si>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</si>
  <si>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</si>
  <si>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</si>
  <si>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</si>
  <si>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</si>
  <si>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</si>
  <si>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</si>
  <si>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</si>
  <si>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</si>
  <si>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</si>
  <si>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</si>
  <si>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</si>
  <si>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</si>
  <si>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</si>
  <si>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</si>
  <si>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</si>
  <si>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</si>
  <si>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</si>
  <si>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</si>
  <si>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</si>
  <si>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</si>
  <si>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</si>
  <si>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</si>
  <si>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</si>
  <si>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</si>
  <si>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</si>
  <si>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</si>
  <si>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</si>
  <si>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</si>
  <si>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</si>
  <si>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</si>
  <si>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</si>
  <si>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</si>
  <si>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</si>
  <si>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</si>
  <si>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</si>
  <si>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</si>
  <si>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</si>
  <si>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</si>
  <si>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</si>
  <si>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</si>
  <si>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</si>
  <si>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</si>
  <si>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</si>
  <si>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</si>
  <si>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</si>
  <si>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</si>
  <si>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</si>
  <si>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</si>
  <si>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</si>
  <si>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</si>
  <si>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</si>
  <si>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</si>
  <si>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</si>
  <si>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</si>
  <si>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</si>
  <si>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</si>
  <si>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</si>
  <si>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</si>
  <si>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</si>
  <si>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</si>
  <si>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</si>
  <si>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</si>
  <si>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</si>
  <si>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</si>
  <si>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</si>
  <si>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</si>
  <si>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</si>
  <si>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</si>
  <si>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</si>
  <si>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</si>
  <si>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</si>
  <si>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</si>
  <si>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</si>
  <si>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</si>
  <si>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</si>
  <si>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</si>
  <si>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</si>
  <si>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</si>
  <si>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</si>
  <si>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</si>
  <si>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</si>
  <si>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</si>
  <si>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</si>
  <si>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</si>
  <si>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</si>
  <si>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</si>
  <si>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</si>
  <si>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</si>
  <si>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</si>
  <si>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</si>
  <si>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</si>
  <si>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</si>
  <si>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</si>
  <si>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</si>
  <si>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</si>
  <si>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</si>
  <si>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</si>
  <si>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</si>
  <si>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</si>
  <si>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</si>
  <si>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</si>
  <si>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</si>
  <si>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</si>
  <si>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</si>
  <si>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</si>
  <si>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</si>
  <si>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</si>
  <si>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</si>
  <si>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</si>
  <si>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</si>
  <si>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</si>
  <si>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</si>
  <si>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</si>
  <si>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</si>
  <si>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</si>
  <si>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</si>
  <si>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</si>
  <si>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</si>
  <si>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</si>
  <si>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</si>
  <si>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</si>
  <si>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</si>
  <si>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</si>
  <si>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</si>
  <si>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</si>
  <si>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</si>
  <si>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</si>
  <si>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</si>
  <si>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</si>
  <si>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</si>
  <si>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</si>
  <si>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</si>
  <si>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</si>
  <si>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</si>
  <si>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</si>
  <si>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</si>
  <si>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</si>
  <si>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</si>
  <si>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</si>
  <si>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</si>
  <si>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</si>
  <si>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</si>
  <si>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</si>
  <si>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</si>
  <si>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</si>
  <si>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</si>
  <si>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</si>
  <si>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</si>
  <si>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</si>
  <si>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</si>
  <si>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</si>
  <si>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</si>
  <si>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</si>
  <si>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</si>
  <si>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</si>
  <si>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</si>
  <si>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</si>
  <si>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</si>
  <si>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</si>
  <si>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</si>
  <si>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</si>
  <si>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</si>
  <si>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</si>
  <si>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</si>
  <si>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</si>
  <si>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</si>
  <si>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</si>
  <si>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</si>
  <si>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</si>
  <si>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</si>
  <si>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</si>
  <si>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</si>
  <si>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</si>
  <si>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</si>
  <si>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</si>
  <si>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</si>
  <si>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</si>
  <si>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</si>
  <si>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</si>
  <si>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</si>
  <si>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</si>
  <si>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</si>
  <si>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</si>
  <si>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</si>
  <si>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</si>
  <si>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</si>
  <si>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</si>
  <si>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</si>
  <si>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</si>
  <si>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</si>
  <si>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</si>
  <si>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</si>
  <si>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</si>
  <si>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</si>
  <si>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</si>
  <si>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</si>
  <si>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</si>
  <si>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</si>
  <si>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</si>
  <si>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</si>
  <si>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</si>
  <si>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</si>
  <si>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</si>
  <si>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</si>
  <si>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</si>
  <si>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</si>
  <si>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</si>
  <si>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</si>
  <si>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</si>
  <si>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</si>
  <si>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</si>
  <si>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</si>
  <si>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</si>
  <si>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</si>
  <si>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</si>
  <si>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</si>
  <si>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</si>
  <si>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</si>
  <si>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</si>
  <si>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</si>
  <si>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</si>
  <si>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</si>
  <si>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</si>
  <si>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</si>
  <si>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</si>
  <si>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</si>
  <si>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</si>
  <si>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</si>
  <si>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</si>
  <si>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</si>
  <si>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</si>
  <si>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</si>
  <si>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</si>
  <si>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</si>
  <si>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</si>
  <si>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</si>
  <si>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</si>
  <si>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</si>
  <si>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</si>
  <si>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</si>
  <si>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</si>
  <si>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</si>
  <si>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</si>
  <si>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</si>
  <si>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</si>
  <si>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</si>
  <si>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</si>
  <si>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</si>
  <si>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</si>
  <si>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</si>
  <si>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</si>
  <si>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</si>
  <si>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</si>
  <si>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</si>
  <si>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</si>
  <si>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</si>
  <si>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</si>
  <si>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</si>
  <si>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</si>
  <si>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</si>
  <si>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</si>
  <si>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</si>
  <si>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</si>
  <si>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</si>
  <si>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</si>
  <si>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</si>
  <si>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</si>
  <si>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</si>
  <si>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</si>
  <si>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</si>
  <si>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</si>
  <si>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</si>
  <si>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</si>
  <si>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</si>
  <si>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</si>
  <si>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</si>
  <si>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</si>
  <si>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</si>
  <si>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</si>
  <si>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</si>
  <si>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</si>
  <si>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</si>
  <si>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</si>
  <si>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</si>
  <si>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</si>
  <si>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</si>
  <si>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</si>
  <si>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</si>
  <si>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</si>
  <si>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</si>
  <si>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</si>
  <si>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</si>
  <si>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</si>
  <si>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</si>
  <si>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</si>
  <si>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</si>
  <si>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</si>
  <si>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</si>
  <si>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</si>
  <si>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</si>
  <si>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</si>
  <si>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</si>
  <si>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</si>
  <si>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</si>
  <si>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</si>
  <si>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</si>
  <si>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</si>
  <si>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</si>
  <si>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</si>
  <si>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</si>
  <si>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</si>
  <si>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</si>
  <si>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</si>
  <si>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</si>
  <si>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</si>
  <si>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</si>
  <si>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</si>
  <si>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</si>
  <si>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</si>
  <si>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</si>
  <si>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</si>
  <si>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</si>
  <si>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</si>
  <si>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</si>
  <si>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</si>
  <si>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</si>
  <si>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</si>
  <si>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</si>
  <si>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</si>
  <si>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</si>
  <si>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</si>
  <si>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</si>
  <si>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</si>
  <si>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</si>
  <si>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</si>
  <si>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</si>
  <si>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</si>
  <si>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</si>
  <si>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</si>
  <si>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</si>
  <si>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</si>
  <si>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</si>
  <si>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</si>
  <si>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</si>
  <si>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</si>
  <si>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</si>
  <si>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</si>
  <si>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</si>
  <si>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</si>
  <si>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</si>
  <si>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</si>
  <si>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</si>
  <si>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</si>
  <si>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</si>
  <si>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</si>
  <si>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</si>
  <si>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</si>
  <si>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</si>
  <si>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</si>
  <si>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</si>
  <si>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</si>
  <si>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</si>
  <si>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</si>
  <si>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</si>
  <si>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</si>
  <si>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</si>
  <si>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</si>
  <si>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</si>
  <si>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</si>
  <si>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</si>
  <si>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</si>
  <si>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</si>
  <si>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</si>
  <si>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</si>
  <si>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</si>
  <si>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</si>
  <si>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</si>
  <si>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</si>
  <si>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</si>
  <si>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</si>
  <si>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</si>
  <si>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</si>
  <si>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</si>
  <si>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</si>
  <si>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</si>
  <si>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</si>
  <si>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</si>
  <si>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</si>
  <si>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</si>
  <si>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</si>
  <si>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</si>
  <si>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</si>
  <si>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</si>
  <si>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</si>
  <si>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</si>
  <si>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</si>
  <si>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</si>
  <si>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</si>
  <si>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</si>
  <si>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</si>
  <si>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</si>
  <si>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</si>
  <si>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</si>
  <si>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</si>
  <si>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</si>
  <si>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</si>
  <si>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</si>
  <si>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</si>
  <si>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</si>
  <si>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</si>
  <si>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</si>
  <si>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</si>
  <si>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</si>
  <si>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</si>
  <si>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</si>
  <si>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</si>
  <si>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</si>
  <si>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</si>
  <si>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</si>
  <si>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</si>
  <si>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</si>
  <si>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</si>
  <si>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</si>
  <si>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</si>
  <si>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</si>
  <si>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</si>
  <si>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</si>
  <si>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</si>
  <si>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</si>
  <si>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</si>
  <si>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</si>
  <si>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</si>
  <si>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</si>
  <si>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</si>
  <si>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</si>
  <si>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</si>
  <si>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</si>
  <si>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</si>
  <si>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</si>
  <si>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</si>
  <si>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</si>
  <si>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</si>
  <si>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</si>
  <si>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</si>
  <si>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</si>
  <si>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</si>
  <si>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</si>
  <si>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</si>
  <si>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</si>
  <si>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</si>
  <si>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</si>
  <si>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</si>
  <si>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</si>
  <si>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</si>
  <si>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</si>
  <si>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</si>
  <si>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</si>
  <si>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</si>
  <si>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</si>
  <si>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</si>
  <si>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</si>
  <si>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</si>
  <si>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</si>
  <si>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</si>
  <si>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</si>
  <si>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</si>
  <si>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</si>
  <si>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</si>
  <si>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</si>
  <si>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</si>
  <si>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</si>
  <si>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</si>
  <si>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</si>
  <si>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</si>
  <si>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</si>
  <si>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</si>
  <si>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</si>
  <si>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</si>
  <si>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</si>
  <si>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</si>
  <si>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</si>
  <si>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</si>
  <si>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</si>
  <si>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</si>
  <si>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</si>
  <si>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</si>
  <si>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</si>
  <si>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</si>
  <si>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</si>
  <si>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</si>
  <si>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</si>
  <si>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</si>
  <si>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</si>
  <si>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</si>
  <si>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</si>
  <si>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</si>
  <si>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</si>
  <si>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</si>
  <si>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</si>
  <si>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</si>
  <si>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</si>
  <si>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</si>
  <si>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</si>
  <si>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</si>
  <si>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</si>
  <si>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</si>
  <si>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</si>
  <si>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</si>
  <si>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</si>
  <si>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</si>
  <si>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</si>
  <si>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</si>
  <si>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</si>
  <si>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</si>
  <si>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</si>
  <si>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</si>
  <si>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</si>
  <si>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</si>
  <si>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</si>
  <si>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</si>
  <si>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</si>
  <si>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</si>
  <si>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</si>
  <si>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</si>
  <si>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</si>
  <si>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</si>
  <si>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</si>
  <si>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</si>
  <si>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</si>
  <si>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</si>
  <si>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</si>
  <si>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</si>
  <si>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</si>
  <si>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</si>
  <si>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</si>
  <si>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</si>
  <si>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</si>
  <si>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</si>
  <si>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</si>
  <si>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</si>
  <si>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</si>
  <si>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</si>
  <si>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</si>
  <si>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</si>
  <si>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</si>
  <si>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</si>
  <si>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</si>
  <si>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</si>
  <si>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</si>
  <si>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</si>
  <si>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</si>
  <si>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</si>
  <si>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</si>
  <si>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</si>
  <si>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</si>
  <si>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</si>
  <si>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</si>
  <si>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</si>
  <si>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</si>
  <si>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</si>
  <si>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</si>
  <si>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</si>
  <si>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</si>
  <si>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</si>
  <si>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</si>
  <si>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</si>
  <si>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</si>
  <si>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</si>
  <si>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</si>
  <si>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</si>
  <si>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</si>
  <si>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</si>
  <si>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</si>
  <si>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</si>
  <si>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</si>
  <si>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</si>
  <si>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</si>
  <si>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</si>
  <si>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</si>
  <si>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</si>
  <si>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</si>
  <si>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</si>
  <si>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</si>
  <si>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</si>
  <si>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</si>
  <si>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</si>
  <si>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</si>
  <si>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</si>
  <si>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</si>
  <si>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</si>
  <si>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</si>
  <si>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</si>
  <si>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</si>
  <si>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</si>
  <si>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</si>
  <si>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</si>
  <si>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</si>
  <si>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</si>
  <si>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</si>
  <si>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</si>
  <si>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</si>
  <si>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</si>
  <si>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</si>
  <si>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</si>
  <si>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</si>
  <si>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</si>
  <si>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</si>
  <si>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</si>
  <si>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</si>
  <si>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</si>
  <si>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</si>
  <si>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</si>
  <si>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</si>
  <si>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</si>
  <si>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</si>
  <si>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</si>
  <si>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</si>
  <si>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</si>
  <si>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</si>
  <si>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</si>
  <si>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</si>
  <si>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</si>
  <si>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</si>
  <si>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</si>
  <si>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</si>
  <si>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</si>
  <si>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</si>
  <si>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</si>
  <si>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</si>
  <si>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</si>
  <si>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</si>
  <si>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</si>
  <si>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</si>
  <si>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</si>
  <si>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</si>
  <si>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</si>
  <si>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</si>
  <si>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</si>
  <si>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</si>
  <si>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</si>
  <si>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</si>
  <si>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</si>
  <si>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</si>
  <si>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</si>
  <si>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</si>
  <si>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</si>
  <si>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</si>
  <si>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</si>
  <si>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</si>
  <si>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</si>
  <si>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</si>
  <si>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</si>
  <si>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</si>
  <si>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</si>
  <si>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</si>
  <si>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</si>
  <si>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</si>
  <si>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</si>
  <si>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</si>
  <si>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</si>
  <si>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</si>
  <si>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</si>
  <si>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</si>
  <si>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</si>
  <si>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</si>
  <si>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</si>
  <si>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</si>
  <si>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</si>
  <si>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</si>
  <si>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</si>
  <si>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</si>
  <si>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</si>
  <si>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</si>
  <si>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</si>
  <si>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</si>
  <si>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</si>
  <si>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</si>
  <si>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</si>
  <si>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</si>
  <si>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</si>
  <si>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</si>
  <si>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</si>
  <si>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</si>
  <si>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</si>
  <si>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</si>
  <si>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</si>
  <si>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</si>
  <si>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</si>
  <si>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</si>
  <si>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</si>
  <si>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</si>
  <si>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</si>
  <si>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</si>
  <si>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</si>
  <si>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</si>
  <si>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</si>
  <si>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</si>
  <si>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</si>
  <si>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</si>
  <si>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</si>
  <si>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</si>
  <si>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</si>
  <si>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</si>
  <si>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</si>
  <si>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</si>
  <si>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</si>
  <si>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</si>
  <si>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</si>
  <si>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</si>
  <si>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</si>
  <si>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</si>
  <si>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</si>
  <si>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</si>
  <si>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</si>
  <si>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</si>
  <si>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</si>
  <si>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</si>
  <si>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</si>
  <si>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</si>
  <si>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</si>
  <si>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</si>
  <si>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</si>
  <si>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</si>
  <si>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</si>
  <si>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</si>
  <si>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</si>
  <si>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</si>
  <si>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</si>
  <si>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</si>
  <si>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</si>
  <si>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</si>
  <si>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</si>
  <si>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</si>
  <si>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</si>
  <si>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</si>
  <si>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</si>
  <si>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</si>
  <si>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</si>
  <si>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</si>
  <si>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</si>
  <si>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</si>
  <si>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</si>
  <si>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</si>
  <si>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</si>
  <si>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</si>
  <si>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</si>
  <si>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</si>
  <si>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</si>
  <si>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</si>
  <si>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</si>
  <si>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</si>
  <si>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</si>
  <si>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</si>
  <si>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</si>
  <si>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</si>
  <si>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</si>
  <si>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</si>
  <si>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</si>
  <si>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</si>
  <si>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</si>
  <si>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</si>
  <si>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</si>
  <si>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</si>
  <si>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</si>
  <si>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</si>
  <si>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</si>
  <si>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</si>
  <si>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</si>
  <si>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</si>
  <si>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</si>
  <si>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</si>
  <si>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</si>
  <si>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</si>
  <si>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</si>
  <si>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</si>
  <si>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</si>
  <si>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</si>
  <si>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</si>
  <si>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</si>
  <si>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</si>
  <si>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</si>
  <si>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</si>
  <si>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</si>
  <si>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</si>
  <si>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</si>
  <si>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</si>
  <si>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</si>
  <si>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</si>
  <si>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</si>
  <si>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</si>
  <si>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</si>
  <si>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</si>
  <si>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</si>
  <si>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</si>
  <si>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</si>
  <si>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</si>
  <si>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</si>
  <si>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</si>
  <si>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</si>
  <si>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</si>
  <si>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</si>
  <si>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</si>
  <si>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</si>
  <si>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</si>
  <si>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</si>
  <si>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</si>
  <si>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</si>
  <si>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</si>
  <si>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</si>
  <si>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</si>
  <si>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</si>
  <si>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</si>
  <si>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</si>
  <si>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</si>
  <si>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</si>
  <si>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</si>
  <si>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</si>
  <si>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</si>
  <si>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</si>
  <si>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</si>
  <si>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</si>
  <si>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</si>
  <si>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</si>
  <si>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</si>
  <si>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</si>
  <si>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</si>
  <si>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</si>
  <si>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</si>
  <si>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</si>
  <si>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</si>
  <si>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</si>
  <si>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</si>
  <si>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</si>
  <si>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</si>
  <si>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</si>
  <si>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</si>
  <si>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</si>
  <si>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</si>
  <si>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</si>
  <si>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</si>
  <si>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</si>
  <si>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</si>
  <si>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</si>
  <si>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</si>
  <si>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</si>
  <si>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</si>
  <si>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</si>
  <si>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</si>
  <si>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</si>
  <si>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</si>
  <si>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</si>
  <si>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</si>
  <si>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</si>
  <si>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</si>
  <si>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</si>
  <si>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</si>
  <si>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</si>
  <si>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</si>
  <si>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</si>
  <si>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</si>
  <si>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</si>
  <si>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</si>
  <si>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</si>
  <si>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</si>
  <si>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</si>
  <si>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</si>
  <si>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</si>
  <si>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</si>
  <si>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</si>
  <si>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</si>
  <si>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</si>
  <si>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</si>
  <si>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</si>
  <si>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</si>
  <si>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</si>
  <si>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</si>
  <si>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</si>
  <si>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</si>
  <si>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</si>
  <si>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</si>
  <si>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</si>
  <si>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</si>
  <si>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</si>
  <si>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</si>
  <si>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</si>
  <si>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</si>
  <si>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</si>
  <si>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</si>
  <si>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</si>
  <si>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</si>
  <si>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</si>
  <si>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</si>
  <si>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</si>
  <si>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</si>
  <si>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</si>
  <si>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</si>
  <si>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</si>
  <si>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</si>
  <si>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</si>
  <si>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</si>
  <si>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</si>
  <si>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</si>
  <si>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</si>
  <si>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</si>
  <si>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</si>
  <si>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</si>
  <si>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</si>
  <si>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</si>
  <si>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</si>
  <si>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</si>
  <si>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</si>
  <si>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</si>
  <si>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</si>
  <si>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</si>
  <si>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</si>
  <si>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</si>
  <si>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</si>
  <si>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</si>
  <si>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</si>
  <si>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</si>
  <si>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</si>
  <si>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</si>
  <si>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</si>
  <si>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</si>
  <si>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</si>
  <si>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</si>
  <si>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</si>
  <si>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</si>
  <si>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</si>
  <si>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</si>
  <si>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</si>
  <si>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</si>
  <si>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</si>
  <si>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</si>
  <si>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</si>
  <si>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</si>
  <si>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</si>
  <si>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</si>
  <si>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</si>
  <si>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</si>
  <si>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</si>
  <si>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</si>
  <si>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</si>
  <si>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</si>
  <si>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</si>
  <si>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</si>
  <si>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</si>
  <si>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</si>
  <si>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</si>
  <si>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</si>
  <si>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</si>
  <si>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</si>
  <si>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</si>
  <si>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</si>
  <si>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</si>
  <si>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</si>
  <si>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</si>
  <si>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</si>
  <si>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</si>
  <si>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</si>
  <si>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</si>
  <si>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</si>
  <si>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</si>
  <si>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</si>
  <si>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</si>
  <si>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</si>
  <si>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</si>
  <si>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</si>
  <si>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</si>
  <si>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</si>
  <si>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</si>
  <si>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</si>
  <si>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</si>
  <si>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</si>
  <si>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</si>
  <si>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</si>
  <si>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</si>
  <si>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</si>
  <si>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</si>
  <si>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</si>
  <si>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</si>
  <si>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</si>
  <si>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</si>
  <si>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</si>
  <si>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</si>
  <si>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</si>
  <si>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</si>
  <si>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</si>
  <si>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</si>
  <si>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</si>
  <si>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</si>
  <si>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</si>
  <si>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</si>
  <si>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</si>
  <si>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</si>
  <si>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</si>
  <si>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</si>
  <si>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</si>
  <si>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</si>
  <si>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</si>
  <si>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</si>
  <si>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</si>
  <si>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</si>
  <si>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</si>
  <si>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</si>
  <si>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</si>
  <si>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</si>
  <si>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</si>
  <si>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</si>
  <si>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</si>
  <si>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</si>
  <si>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</si>
  <si>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</si>
  <si>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</si>
  <si>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</si>
  <si>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</si>
  <si>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</si>
  <si>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</si>
  <si>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</si>
  <si>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</si>
  <si>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</si>
  <si>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</si>
  <si>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</si>
  <si>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</si>
  <si>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</si>
  <si>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</si>
  <si>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</si>
  <si>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</si>
  <si>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</si>
  <si>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</si>
  <si>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</si>
  <si>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</si>
  <si>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</si>
  <si>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</si>
  <si>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</si>
  <si>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</si>
  <si>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</si>
  <si>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</si>
  <si>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</si>
  <si>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</si>
  <si>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</si>
  <si>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</si>
  <si>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</si>
  <si>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</si>
  <si>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</si>
  <si>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</si>
  <si>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</si>
  <si>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</si>
  <si>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</si>
  <si>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</si>
  <si>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</si>
  <si>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</si>
  <si>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</si>
  <si>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</si>
  <si>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</si>
  <si>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</si>
  <si>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</si>
  <si>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</si>
  <si>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</si>
  <si>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</si>
  <si>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</si>
  <si>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</si>
  <si>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</si>
  <si>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</si>
  <si>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</si>
  <si>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</si>
  <si>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</si>
  <si>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</si>
  <si>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</si>
  <si>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</si>
  <si>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</si>
  <si>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</si>
  <si>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</si>
  <si>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</si>
  <si>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</si>
  <si>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</si>
  <si>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</si>
  <si>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</si>
  <si>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</si>
  <si>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</si>
  <si>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</si>
  <si>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</si>
  <si>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</si>
  <si>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</si>
  <si>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</si>
  <si>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</si>
  <si>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</si>
  <si>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</si>
  <si>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</si>
  <si>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</si>
  <si>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</si>
  <si>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</si>
  <si>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</si>
  <si>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</si>
  <si>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</si>
  <si>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</si>
  <si>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</si>
  <si>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</si>
  <si>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</si>
  <si>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</si>
  <si>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</si>
  <si>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</si>
  <si>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</si>
  <si>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</si>
  <si>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</si>
  <si>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</si>
  <si>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</si>
  <si>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</si>
  <si>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</si>
  <si>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</si>
  <si>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</si>
  <si>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</si>
  <si>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</si>
  <si>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</si>
  <si>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</si>
  <si>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</si>
  <si>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</si>
  <si>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</si>
  <si>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</si>
  <si>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</si>
  <si>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</si>
  <si>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</si>
  <si>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</si>
  <si>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</si>
  <si>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</si>
  <si>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</si>
  <si>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</si>
  <si>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</si>
  <si>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</si>
  <si>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</si>
  <si>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</si>
  <si>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</si>
  <si>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</si>
  <si>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</si>
  <si>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</si>
  <si>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</si>
  <si>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</si>
  <si>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</si>
  <si>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</si>
  <si>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</si>
  <si>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</si>
  <si>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</si>
  <si>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</si>
  <si>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</si>
  <si>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</si>
  <si>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</si>
  <si>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</si>
  <si>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</si>
  <si>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</si>
  <si>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</si>
  <si>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</si>
  <si>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</si>
  <si>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</si>
  <si>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</si>
  <si>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</si>
  <si>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</si>
  <si>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</si>
  <si>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</si>
  <si>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</si>
  <si>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</si>
  <si>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</si>
  <si>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</si>
  <si>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</si>
  <si>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</si>
  <si>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</si>
  <si>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</si>
  <si>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</si>
  <si>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</si>
  <si>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</si>
  <si>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</si>
  <si>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</si>
  <si>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</si>
  <si>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</si>
  <si>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</si>
  <si>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</si>
  <si>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</si>
  <si>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</si>
  <si>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</si>
  <si>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</si>
  <si>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</si>
  <si>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</si>
  <si>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</si>
  <si>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</si>
  <si>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</si>
  <si>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</si>
  <si>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</si>
  <si>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</si>
  <si>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</si>
  <si>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</si>
  <si>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</si>
  <si>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</si>
  <si>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</si>
  <si>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</si>
  <si>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</si>
  <si>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</si>
  <si>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</si>
  <si>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</si>
  <si>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</si>
  <si>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</si>
  <si>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</si>
  <si>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</si>
  <si>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</si>
  <si>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</si>
  <si>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</si>
  <si>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</si>
  <si>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</si>
  <si>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</si>
  <si>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</si>
  <si>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</si>
  <si>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</si>
  <si>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</si>
  <si>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</si>
  <si>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</si>
  <si>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</si>
  <si>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</si>
  <si>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</si>
  <si>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</si>
  <si>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</si>
  <si>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</si>
  <si>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</si>
  <si>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</si>
  <si>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</si>
  <si>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</si>
  <si>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</si>
  <si>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</si>
  <si>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</si>
  <si>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</si>
  <si>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</si>
  <si>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</si>
  <si>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</si>
  <si>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</si>
  <si>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</si>
  <si>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</si>
  <si>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</si>
  <si>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</si>
  <si>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</si>
  <si>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</si>
  <si>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</si>
  <si>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</si>
  <si>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</si>
  <si>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</si>
  <si>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</si>
  <si>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</si>
  <si>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</si>
  <si>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</si>
  <si>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</si>
  <si>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</si>
  <si>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</si>
  <si>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</si>
  <si>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</si>
  <si>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</si>
  <si>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</si>
  <si>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</si>
  <si>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</si>
  <si>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</si>
  <si>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</si>
  <si>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</si>
  <si>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</si>
  <si>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</si>
  <si>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</si>
  <si>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</si>
  <si>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</si>
  <si>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</si>
  <si>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</si>
  <si>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</si>
  <si>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</si>
  <si>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</si>
  <si>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</si>
  <si>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</si>
  <si>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</si>
  <si>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</si>
  <si>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</si>
  <si>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</si>
  <si>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</si>
  <si>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</si>
  <si>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</si>
  <si>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</si>
  <si>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</si>
  <si>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</si>
  <si>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</si>
  <si>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</si>
  <si>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</si>
  <si>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</si>
  <si>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</si>
  <si>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</si>
  <si>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</si>
  <si>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</si>
  <si>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</si>
  <si>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</si>
  <si>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</si>
  <si>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</si>
  <si>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</si>
  <si>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</si>
  <si>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</si>
  <si>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</si>
  <si>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</si>
  <si>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</si>
  <si>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</si>
  <si>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</si>
  <si>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</si>
  <si>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</si>
  <si>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</si>
  <si>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</si>
  <si>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</si>
  <si>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</si>
  <si>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</si>
  <si>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</si>
  <si>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</si>
  <si>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</si>
  <si>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</si>
  <si>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</si>
  <si>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</si>
  <si>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</si>
  <si>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</si>
  <si>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</si>
  <si>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</si>
  <si>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</si>
  <si>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</si>
  <si>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</si>
  <si>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</si>
  <si>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</si>
  <si>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</si>
  <si>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</si>
  <si>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</si>
  <si>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</si>
  <si>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</si>
  <si>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</si>
  <si>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</si>
  <si>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</si>
  <si>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</si>
  <si>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</si>
  <si>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</si>
  <si>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</si>
  <si>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</si>
  <si>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</si>
  <si>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</si>
  <si>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</si>
  <si>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</si>
  <si>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</si>
  <si>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</si>
  <si>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</si>
  <si>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</si>
  <si>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</si>
  <si>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</si>
  <si>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</si>
  <si>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</si>
  <si>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</si>
  <si>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</si>
  <si>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</si>
  <si>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</si>
  <si>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</si>
  <si>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</si>
  <si>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</si>
  <si>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</si>
  <si>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</si>
  <si>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</si>
  <si>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</si>
  <si>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</si>
  <si>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</si>
  <si>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</si>
  <si>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</si>
  <si>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</si>
  <si>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</si>
  <si>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</si>
  <si>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</si>
  <si>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</si>
  <si>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</si>
  <si>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</si>
  <si>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</si>
  <si>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</si>
  <si>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</si>
  <si>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</si>
  <si>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</si>
  <si>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</si>
  <si>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</si>
  <si>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</si>
  <si>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</si>
  <si>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</si>
  <si>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</si>
  <si>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</si>
  <si>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</si>
  <si>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</si>
  <si>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</si>
  <si>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</si>
  <si>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</si>
  <si>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</si>
  <si>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</si>
  <si>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</si>
  <si>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</si>
  <si>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</si>
  <si>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</si>
  <si>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</si>
  <si>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</si>
  <si>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</si>
  <si>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</si>
  <si>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</si>
  <si>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</si>
  <si>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</si>
  <si>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</si>
  <si>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</si>
  <si>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</si>
  <si>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</si>
  <si>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</si>
  <si>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</si>
  <si>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</si>
  <si>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</si>
  <si>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</si>
  <si>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</si>
  <si>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</si>
  <si>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</si>
  <si>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</si>
  <si>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</si>
  <si>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</si>
  <si>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</si>
  <si>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</si>
  <si>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</si>
  <si>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</si>
  <si>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</si>
  <si>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</si>
  <si>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</si>
  <si>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</si>
  <si>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</si>
  <si>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</si>
  <si>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</si>
  <si>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</si>
  <si>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</si>
  <si>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</si>
  <si>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</si>
  <si>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</si>
  <si>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</si>
  <si>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</si>
  <si>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</si>
  <si>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</si>
  <si>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</si>
  <si>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</si>
  <si>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</si>
  <si>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</si>
  <si>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</si>
  <si>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</si>
  <si>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</si>
  <si>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</si>
  <si>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</si>
  <si>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</si>
  <si>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</si>
  <si>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</si>
  <si>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</si>
  <si>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</si>
  <si>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</si>
  <si>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</si>
  <si>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</si>
  <si>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</si>
  <si>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</si>
  <si>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</si>
  <si>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</si>
  <si>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</si>
  <si>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</si>
  <si>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</si>
  <si>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</si>
  <si>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</si>
  <si>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</si>
  <si>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</si>
  <si>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</si>
  <si>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</si>
  <si>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</si>
  <si>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</si>
  <si>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</si>
  <si>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</si>
  <si>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</si>
  <si>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</si>
  <si>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</si>
  <si>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</si>
  <si>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</si>
  <si>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</si>
  <si>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</si>
  <si>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</si>
  <si>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</si>
  <si>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</si>
  <si>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</si>
  <si>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</si>
  <si>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</si>
  <si>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</si>
  <si>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</si>
  <si>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</si>
  <si>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</si>
  <si>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</si>
  <si>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</si>
  <si>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</si>
  <si>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</si>
  <si>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</si>
  <si>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</si>
  <si>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</si>
  <si>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</si>
  <si>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</si>
  <si>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</si>
  <si>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</si>
  <si>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</si>
  <si>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</si>
  <si>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</si>
  <si>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</si>
  <si>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</si>
  <si>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</si>
  <si>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</si>
  <si>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</si>
  <si>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</si>
  <si>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</si>
  <si>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</si>
  <si>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</si>
  <si>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</si>
  <si>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</si>
  <si>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</si>
  <si>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</si>
  <si>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</si>
  <si>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</si>
  <si>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</si>
  <si>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</si>
  <si>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</si>
  <si>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</si>
  <si>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</si>
  <si>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</si>
  <si>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</si>
  <si>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</si>
  <si>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</si>
  <si>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</si>
  <si>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</si>
  <si>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</si>
  <si>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</si>
  <si>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</si>
  <si>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</si>
  <si>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</si>
  <si>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</si>
  <si>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</si>
  <si>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</si>
  <si>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</si>
  <si>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</si>
  <si>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</si>
  <si>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</si>
  <si>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</si>
  <si>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</si>
  <si>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</si>
  <si>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</si>
  <si>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</si>
  <si>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</si>
  <si>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</si>
  <si>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</si>
  <si>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</si>
  <si>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</si>
  <si>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</si>
  <si>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</si>
  <si>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</si>
  <si>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</si>
  <si>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</si>
  <si>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</si>
  <si>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</si>
  <si>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</si>
  <si>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</si>
  <si>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</si>
  <si>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</si>
  <si>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</si>
  <si>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</si>
  <si>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</si>
  <si>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</si>
  <si>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</si>
  <si>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</si>
  <si>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</si>
  <si>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</si>
  <si>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</si>
  <si>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</si>
  <si>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</si>
  <si>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</si>
  <si>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</si>
  <si>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</si>
  <si>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</si>
  <si>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</si>
  <si>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</si>
  <si>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</si>
  <si>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</si>
  <si>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</si>
  <si>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</si>
  <si>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</si>
  <si>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</si>
  <si>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</si>
  <si>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</si>
  <si>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</si>
  <si>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</si>
  <si>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</si>
  <si>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</si>
  <si>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</si>
  <si>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</si>
  <si>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</si>
  <si>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</si>
  <si>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</si>
  <si>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</si>
  <si>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</si>
  <si>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</si>
  <si>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</si>
  <si>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</si>
  <si>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</si>
  <si>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</si>
  <si>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</si>
  <si>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</si>
  <si>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</si>
  <si>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</si>
  <si>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</si>
  <si>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</si>
  <si>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</si>
  <si>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</si>
  <si>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</si>
  <si>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</si>
  <si>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</si>
  <si>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</si>
  <si>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</si>
  <si>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</si>
  <si>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</si>
  <si>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</si>
  <si>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</si>
  <si>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</si>
  <si>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</si>
  <si>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</si>
  <si>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</si>
  <si>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</si>
  <si>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</si>
  <si>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</si>
  <si>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</si>
  <si>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</si>
  <si>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</si>
  <si>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</si>
  <si>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</si>
  <si>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</si>
  <si>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</si>
  <si>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</si>
  <si>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</si>
  <si>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</si>
  <si>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</si>
  <si>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</si>
  <si>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</si>
  <si>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</si>
  <si>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</si>
  <si>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</si>
  <si>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</si>
  <si>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</si>
  <si>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</si>
  <si>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</si>
  <si>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</si>
  <si>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</si>
  <si>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</si>
  <si>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</si>
  <si>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</si>
  <si>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</si>
  <si>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</si>
  <si>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</si>
  <si>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</si>
  <si>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</si>
  <si>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</si>
  <si>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</si>
  <si>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</si>
  <si>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</si>
  <si>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</si>
  <si>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</si>
  <si>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</si>
  <si>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</si>
  <si>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</si>
  <si>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</si>
  <si>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</si>
  <si>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</si>
  <si>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</si>
  <si>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</si>
  <si>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</si>
  <si>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</si>
  <si>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</si>
  <si>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</si>
  <si>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</si>
  <si>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</si>
  <si>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</si>
  <si>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</si>
  <si>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</si>
  <si>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</si>
  <si>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</si>
  <si>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</si>
  <si>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</si>
  <si>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</si>
  <si>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</si>
  <si>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</si>
  <si>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</si>
  <si>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</si>
  <si>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</si>
  <si>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</si>
  <si>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</si>
  <si>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</si>
  <si>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</si>
  <si>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</si>
  <si>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</si>
  <si>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</si>
  <si>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</si>
  <si>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</si>
  <si>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</si>
  <si>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</si>
  <si>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</si>
  <si>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</si>
  <si>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</si>
  <si>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</si>
  <si>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</si>
  <si>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</si>
  <si>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</si>
  <si>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</si>
  <si>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</si>
  <si>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</si>
  <si>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</si>
  <si>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</si>
  <si>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</si>
  <si>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</si>
  <si>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</si>
  <si>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</si>
  <si>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</si>
  <si>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</si>
  <si>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</si>
  <si>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</si>
  <si>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</si>
  <si>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</si>
  <si>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</si>
  <si>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</si>
  <si>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</si>
  <si>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</si>
  <si>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</si>
  <si>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</si>
  <si>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</si>
  <si>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</si>
  <si>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</si>
  <si>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</si>
  <si>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</si>
  <si>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</si>
  <si>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</si>
  <si>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</si>
  <si>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</si>
  <si>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</si>
  <si>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</si>
  <si>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</si>
  <si>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</si>
  <si>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</si>
  <si>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</si>
  <si>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</si>
  <si>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</si>
  <si>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</si>
  <si>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</si>
  <si>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</si>
  <si>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</si>
  <si>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</si>
  <si>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</si>
  <si>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</si>
  <si>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</si>
  <si>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</si>
  <si>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</si>
  <si>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</si>
  <si>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</si>
  <si>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</si>
  <si>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</si>
  <si>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</si>
  <si>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</si>
  <si>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</si>
  <si>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</si>
  <si>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</si>
  <si>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</si>
  <si>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</si>
  <si>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</si>
  <si>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</si>
  <si>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</si>
  <si>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</si>
  <si>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</si>
  <si>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</si>
  <si>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</si>
  <si>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</si>
  <si>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</si>
  <si>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</si>
  <si>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</si>
  <si>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</si>
  <si>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</si>
  <si>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</si>
  <si>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</si>
  <si>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</si>
  <si>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</si>
  <si>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</si>
  <si>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</si>
  <si>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</si>
  <si>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</si>
  <si>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</si>
  <si>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</si>
  <si>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</si>
  <si>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</si>
  <si>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</si>
  <si>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</si>
  <si>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</si>
  <si>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</si>
  <si>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</si>
  <si>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</si>
  <si>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</si>
  <si>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</si>
  <si>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</si>
  <si>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</si>
  <si>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</si>
  <si>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</si>
  <si>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</si>
  <si>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</si>
  <si>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</si>
  <si>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</si>
  <si>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</si>
  <si>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</si>
  <si>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</si>
  <si>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</si>
  <si>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</si>
  <si>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</si>
  <si>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</si>
  <si>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</si>
  <si>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</si>
  <si>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</si>
  <si>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</si>
  <si>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</si>
  <si>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</si>
  <si>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</si>
  <si>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</si>
  <si>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</si>
  <si>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</si>
  <si>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</si>
  <si>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</si>
  <si>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</si>
  <si>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</si>
  <si>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</si>
  <si>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</si>
  <si>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</si>
  <si>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</si>
  <si>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</si>
  <si>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</si>
  <si>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</si>
  <si>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</si>
  <si>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</si>
  <si>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</si>
  <si>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</si>
  <si>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</si>
  <si>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</si>
  <si>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</si>
  <si>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</si>
  <si>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</si>
  <si>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</si>
  <si>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</si>
  <si>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</si>
  <si>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</si>
  <si>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</si>
  <si>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</si>
  <si>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</si>
  <si>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</si>
  <si>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</si>
  <si>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</si>
  <si>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</si>
  <si>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</si>
  <si>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</si>
  <si>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</si>
  <si>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</si>
  <si>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</si>
  <si>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</si>
  <si>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</si>
  <si>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</si>
  <si>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</si>
  <si>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</si>
  <si>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</si>
  <si>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</si>
  <si>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</si>
  <si>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</si>
  <si>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</si>
  <si>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</si>
  <si>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</si>
  <si>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</si>
  <si>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</si>
  <si>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</si>
  <si>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</si>
  <si>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</si>
  <si>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</si>
  <si>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</si>
  <si>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</si>
  <si>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</si>
  <si>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</si>
  <si>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</si>
  <si>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</si>
  <si>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</si>
  <si>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</si>
  <si>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</si>
  <si>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</si>
  <si>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</si>
  <si>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</si>
  <si>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</si>
  <si>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</si>
  <si>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</si>
  <si>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</si>
  <si>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</si>
  <si>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</si>
  <si>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</si>
  <si>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</si>
  <si>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</si>
  <si>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</si>
  <si>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</si>
  <si>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</si>
  <si>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</si>
  <si>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</si>
  <si>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</si>
  <si>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</si>
  <si>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</si>
  <si>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</si>
  <si>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</si>
  <si>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</si>
  <si>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</si>
  <si>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</si>
  <si>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</si>
  <si>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</si>
  <si>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</si>
  <si>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</si>
  <si>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</si>
  <si>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</si>
  <si>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</si>
  <si>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</si>
  <si>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</si>
  <si>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</si>
  <si>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</si>
  <si>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</si>
  <si>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</si>
  <si>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</si>
  <si>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</si>
  <si>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</si>
  <si>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</si>
  <si>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</si>
  <si>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</si>
  <si>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</si>
  <si>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</si>
  <si>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</si>
  <si>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</si>
  <si>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</si>
  <si>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</si>
  <si>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</si>
  <si>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</si>
  <si>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</si>
  <si>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</si>
  <si>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</si>
  <si>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</si>
  <si>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</si>
  <si>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</si>
  <si>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</si>
  <si>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</si>
  <si>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</si>
  <si>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</si>
  <si>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</si>
  <si>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</si>
  <si>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</si>
  <si>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</si>
  <si>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</si>
  <si>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</si>
  <si>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</si>
  <si>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</si>
  <si>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</si>
  <si>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</si>
  <si>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</si>
  <si>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</si>
  <si>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</si>
  <si>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</si>
  <si>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</si>
  <si>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</si>
  <si>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</si>
  <si>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</si>
  <si>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</si>
  <si>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</si>
  <si>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</si>
  <si>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</si>
  <si>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</si>
  <si>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</si>
  <si>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</si>
  <si>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</si>
  <si>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</si>
  <si>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</si>
  <si>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</si>
  <si>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</si>
  <si>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</si>
  <si>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</si>
  <si>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</si>
  <si>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</si>
  <si>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</si>
  <si>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</si>
  <si>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</si>
  <si>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</si>
  <si>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</si>
  <si>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</si>
  <si>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</si>
  <si>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</si>
  <si>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</si>
  <si>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</si>
  <si>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</si>
  <si>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</si>
  <si>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</si>
  <si>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</si>
  <si>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</si>
  <si>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</si>
  <si>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</si>
  <si>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</si>
  <si>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</si>
  <si>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</si>
  <si>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</si>
  <si>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</si>
  <si>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</si>
  <si>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</si>
  <si>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</si>
  <si>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</si>
  <si>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</si>
  <si>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</si>
  <si>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</si>
  <si>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</si>
  <si>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</si>
  <si>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</si>
  <si>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</si>
  <si>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</si>
  <si>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</si>
  <si>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</si>
  <si>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</si>
  <si>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</si>
  <si>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</si>
  <si>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</si>
  <si>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</si>
  <si>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</si>
  <si>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</si>
  <si>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</si>
  <si>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</si>
  <si>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</si>
  <si>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</si>
  <si>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</si>
  <si>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</si>
  <si>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</si>
  <si>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</si>
  <si>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</si>
  <si>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</si>
  <si>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</si>
  <si>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</si>
  <si>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</si>
  <si>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</si>
  <si>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</si>
  <si>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</si>
  <si>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</si>
  <si>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</si>
  <si>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</si>
  <si>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</si>
  <si>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</si>
  <si>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</si>
  <si>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</si>
  <si>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</si>
  <si>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</si>
  <si>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</si>
  <si>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</si>
  <si>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</si>
  <si>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</si>
  <si>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</si>
  <si>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</si>
  <si>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</si>
  <si>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</si>
  <si>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</si>
  <si>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</si>
  <si>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</si>
  <si>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</si>
  <si>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</si>
  <si>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</si>
  <si>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</si>
  <si>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</si>
  <si>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</si>
  <si>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</si>
  <si>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</si>
  <si>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</si>
  <si>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</si>
  <si>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</si>
  <si>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</si>
  <si>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</si>
  <si>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</si>
  <si>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</si>
  <si>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</si>
  <si>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</si>
  <si>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</si>
  <si>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</si>
  <si>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</si>
  <si>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</si>
  <si>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</si>
  <si>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</si>
  <si>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</si>
  <si>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</si>
  <si>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</si>
  <si>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</si>
  <si>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</si>
  <si>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</si>
  <si>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</si>
  <si>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</si>
  <si>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</si>
  <si>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</si>
  <si>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</si>
  <si>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</si>
  <si>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</si>
  <si>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</si>
  <si>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</si>
  <si>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</si>
  <si>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</si>
  <si>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</si>
  <si>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</si>
  <si>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</si>
  <si>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</si>
  <si>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</si>
  <si>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</si>
  <si>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</si>
  <si>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</si>
  <si>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</si>
  <si>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</si>
  <si>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</si>
  <si>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</si>
  <si>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</si>
  <si>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</si>
  <si>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</si>
  <si>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</si>
  <si>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</si>
  <si>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</si>
  <si>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</si>
  <si>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</si>
  <si>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</si>
  <si>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</si>
  <si>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</si>
  <si>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</si>
  <si>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</si>
  <si>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</si>
  <si>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</si>
  <si>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</si>
  <si>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</si>
  <si>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</si>
  <si>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</si>
  <si>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</si>
  <si>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</si>
  <si>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</si>
  <si>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</si>
  <si>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</si>
  <si>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</si>
  <si>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</si>
  <si>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</si>
  <si>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</si>
  <si>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</si>
  <si>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</si>
  <si>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</si>
  <si>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</si>
  <si>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</si>
  <si>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</si>
  <si>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</si>
  <si>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</si>
  <si>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</si>
  <si>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</si>
  <si>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</si>
  <si>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</si>
  <si>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</si>
  <si>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</si>
  <si>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</si>
  <si>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</si>
  <si>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</si>
  <si>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</si>
  <si>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</si>
  <si>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</si>
  <si>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</si>
  <si>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</si>
  <si>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</si>
  <si>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</si>
  <si>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</si>
  <si>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</si>
  <si>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</si>
  <si>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</si>
  <si>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</si>
  <si>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</si>
  <si>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</si>
  <si>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</si>
  <si>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</si>
  <si>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</si>
  <si>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</si>
  <si>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</si>
  <si>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</si>
  <si>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</si>
  <si>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</si>
  <si>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</si>
  <si>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</si>
  <si>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</si>
  <si>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</si>
  <si>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</si>
  <si>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</si>
  <si>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</si>
  <si>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</si>
  <si>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</si>
  <si>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</si>
  <si>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</si>
  <si>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</si>
  <si>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</si>
  <si>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</si>
  <si>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</si>
  <si>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</si>
  <si>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</si>
  <si>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</si>
  <si>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</si>
  <si>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</si>
  <si>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</si>
  <si>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</si>
  <si>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</si>
  <si>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</si>
  <si>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</si>
  <si>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</si>
  <si>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</si>
  <si>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</si>
  <si>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</si>
  <si>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</si>
  <si>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</si>
  <si>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</si>
  <si>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</si>
  <si>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</si>
  <si>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</si>
  <si>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</si>
  <si>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</si>
  <si>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</si>
  <si>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</si>
  <si>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</si>
  <si>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</si>
  <si>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</si>
  <si>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</si>
  <si>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</si>
  <si>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</si>
  <si>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</si>
  <si>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</si>
  <si>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</si>
  <si>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</si>
  <si>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</si>
  <si>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</si>
  <si>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</si>
  <si>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</si>
  <si>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</si>
  <si>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</si>
  <si>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</si>
  <si>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</si>
  <si>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</si>
  <si>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</si>
  <si>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</si>
  <si>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</si>
  <si>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</si>
  <si>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</si>
  <si>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</si>
  <si>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</si>
  <si>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</si>
  <si>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</si>
  <si>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</si>
  <si>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</si>
  <si>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</si>
  <si>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</si>
  <si>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</si>
  <si>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</si>
  <si>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</si>
  <si>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</si>
  <si>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</si>
  <si>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</si>
  <si>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</si>
  <si>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</si>
  <si>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</si>
  <si>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</si>
  <si>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</si>
  <si>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</si>
  <si>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</si>
  <si>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</si>
  <si>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</si>
  <si>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</si>
  <si>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</si>
  <si>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</si>
  <si>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</si>
  <si>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</si>
  <si>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</si>
  <si>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</si>
  <si>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</si>
  <si>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</si>
  <si>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</si>
  <si>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</si>
  <si>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</si>
  <si>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</si>
  <si>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</si>
  <si>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</si>
  <si>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</si>
  <si>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</si>
  <si>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</si>
  <si>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</si>
  <si>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</si>
  <si>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</si>
  <si>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</si>
  <si>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</si>
  <si>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</si>
  <si>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</si>
  <si>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</si>
  <si>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</si>
  <si>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</si>
  <si>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</si>
  <si>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</si>
  <si>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</si>
  <si>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</si>
  <si>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</si>
  <si>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</si>
  <si>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</si>
  <si>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</si>
  <si>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</si>
  <si>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</si>
  <si>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</si>
  <si>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</si>
  <si>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</si>
  <si>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</si>
  <si>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</si>
  <si>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</si>
  <si>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</si>
  <si>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</si>
  <si>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</si>
  <si>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</si>
  <si>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</si>
  <si>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</si>
  <si>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</si>
  <si>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</si>
  <si>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</si>
  <si>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</si>
  <si>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</si>
  <si>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</si>
  <si>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</si>
  <si>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</si>
  <si>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</si>
  <si>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</si>
  <si>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</si>
  <si>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</si>
  <si>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</si>
  <si>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</si>
  <si>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</si>
  <si>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</si>
  <si>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</si>
  <si>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</si>
  <si>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</si>
  <si>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</si>
  <si>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</si>
  <si>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</si>
  <si>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</si>
  <si>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</si>
  <si>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</si>
  <si>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</si>
  <si>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</si>
  <si>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</si>
  <si>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</si>
  <si>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</si>
  <si>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</si>
  <si>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</si>
  <si>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</si>
  <si>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</si>
  <si>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</si>
  <si>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</si>
  <si>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</si>
  <si>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</si>
  <si>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</si>
  <si>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</si>
  <si>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</si>
  <si>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</si>
  <si>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</si>
  <si>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</si>
  <si>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</si>
  <si>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</si>
  <si>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</si>
  <si>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</si>
  <si>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</si>
  <si>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</si>
  <si>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</si>
  <si>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</si>
  <si>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</si>
  <si>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</si>
  <si>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</si>
  <si>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</si>
  <si>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</si>
  <si>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</si>
  <si>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</si>
  <si>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</si>
  <si>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</si>
  <si>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</si>
  <si>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</si>
  <si>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</si>
  <si>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</si>
  <si>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</si>
  <si>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</si>
  <si>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</si>
  <si>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</si>
  <si>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</si>
  <si>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</si>
  <si>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</si>
  <si>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</si>
  <si>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</si>
  <si>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</si>
  <si>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</si>
  <si>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</si>
  <si>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</si>
  <si>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</si>
  <si>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</si>
  <si>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</si>
  <si>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</si>
  <si>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</si>
  <si>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</si>
  <si>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</si>
  <si>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</si>
  <si>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</si>
  <si>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</si>
  <si>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</si>
  <si>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</si>
  <si>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</si>
  <si>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</si>
  <si>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</si>
  <si>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</si>
  <si>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</si>
  <si>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</si>
  <si>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</si>
  <si>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</si>
  <si>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</si>
  <si>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</si>
  <si>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</si>
  <si>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</si>
  <si>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</si>
  <si>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</si>
  <si>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</si>
  <si>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</si>
  <si>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</si>
  <si>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</si>
  <si>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</si>
  <si>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</si>
  <si>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</si>
  <si>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</si>
  <si>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</si>
  <si>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</si>
  <si>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</si>
  <si>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</si>
  <si>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</si>
  <si>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</si>
  <si>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</si>
  <si>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</si>
  <si>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</si>
  <si>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</si>
  <si>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</si>
  <si>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</si>
  <si>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</si>
  <si>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</si>
  <si>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</si>
  <si>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</si>
  <si>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</si>
  <si>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</si>
  <si>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</si>
  <si>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</si>
  <si>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</si>
  <si>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</si>
  <si>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</si>
  <si>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</si>
  <si>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</si>
  <si>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</si>
  <si>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</si>
  <si>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</si>
  <si>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</si>
  <si>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</si>
  <si>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</si>
  <si>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</si>
  <si>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</si>
  <si>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</si>
  <si>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</si>
  <si>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</si>
  <si>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</si>
  <si>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</si>
  <si>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</si>
  <si>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</si>
  <si>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</si>
  <si>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</si>
  <si>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</si>
  <si>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</si>
  <si>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</si>
  <si>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</si>
  <si>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</si>
  <si>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</si>
  <si>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</si>
  <si>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</si>
  <si>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</si>
  <si>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</si>
  <si>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</si>
  <si>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</si>
  <si>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</si>
  <si>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</si>
  <si>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</si>
  <si>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</si>
  <si>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</si>
  <si>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</si>
  <si>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</si>
  <si>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</si>
  <si>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</si>
  <si>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</si>
  <si>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</si>
  <si>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</si>
  <si>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</si>
  <si>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</si>
  <si>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</si>
  <si>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</si>
  <si>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</si>
  <si>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</si>
  <si>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</si>
  <si>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</si>
  <si>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</si>
  <si>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</si>
  <si>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</si>
  <si>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</si>
  <si>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</si>
  <si>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</si>
  <si>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</si>
  <si>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</si>
  <si>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</si>
  <si>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</si>
  <si>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</si>
  <si>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</si>
  <si>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</si>
  <si>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</si>
  <si>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</si>
  <si>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</si>
  <si>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</si>
  <si>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</si>
  <si>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</si>
  <si>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</si>
  <si>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</si>
  <si>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</si>
  <si>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</si>
  <si>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</si>
  <si>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</si>
  <si>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</si>
  <si>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</si>
  <si>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</si>
  <si>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</si>
  <si>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</si>
  <si>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</si>
  <si>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</si>
  <si>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</si>
  <si>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</si>
  <si>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</si>
  <si>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</si>
  <si>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</si>
  <si>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</si>
  <si>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</si>
  <si>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</si>
  <si>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</si>
  <si>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</si>
  <si>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</si>
  <si>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</si>
  <si>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</si>
  <si>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</si>
  <si>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</si>
  <si>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</si>
  <si>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</si>
  <si>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</si>
  <si>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</si>
  <si>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</si>
  <si>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</si>
  <si>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</si>
  <si>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</si>
  <si>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</si>
  <si>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</si>
  <si>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</si>
  <si>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</si>
  <si>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</si>
  <si>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</si>
  <si>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</si>
  <si>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</si>
  <si>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</si>
  <si>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</si>
  <si>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</si>
  <si>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</si>
  <si>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</si>
  <si>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</si>
  <si>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</si>
  <si>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</si>
  <si>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</si>
  <si>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</si>
  <si>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</si>
  <si>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</si>
  <si>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</si>
  <si>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</si>
  <si>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</si>
  <si>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</si>
  <si>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</si>
  <si>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</si>
  <si>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</si>
  <si>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</si>
  <si>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</si>
  <si>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</si>
  <si>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</si>
  <si>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</si>
  <si>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</si>
  <si>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</si>
  <si>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</si>
  <si>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</si>
  <si>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</si>
  <si>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</si>
  <si>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</si>
  <si>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</si>
  <si>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</si>
  <si>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</si>
  <si>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</si>
  <si>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</si>
  <si>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</si>
  <si>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</si>
  <si>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</si>
  <si>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</si>
  <si>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</si>
  <si>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</si>
  <si>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</si>
  <si>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</si>
  <si>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</si>
  <si>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</si>
  <si>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</si>
  <si>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</si>
  <si>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</si>
  <si>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</si>
  <si>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</si>
  <si>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</si>
  <si>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</si>
  <si>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</si>
  <si>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</si>
  <si>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</si>
  <si>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</si>
  <si>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</si>
  <si>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</si>
  <si>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</si>
  <si>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</si>
  <si>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</si>
  <si>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</si>
  <si>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</si>
  <si>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</si>
  <si>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</si>
  <si>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</si>
  <si>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</si>
  <si>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</si>
  <si>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</si>
  <si>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</si>
  <si>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</si>
  <si>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</si>
  <si>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</si>
  <si>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</si>
  <si>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</si>
  <si>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</si>
  <si>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</si>
  <si>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</si>
  <si>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</si>
  <si>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</si>
  <si>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</si>
  <si>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</si>
  <si>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</si>
  <si>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</si>
  <si>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</si>
  <si>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</si>
  <si>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</si>
  <si>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</si>
  <si>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</si>
  <si>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</si>
  <si>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</si>
  <si>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</si>
  <si>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</si>
  <si>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</si>
  <si>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</si>
  <si>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</si>
  <si>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</si>
  <si>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</si>
  <si>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</si>
  <si>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</si>
  <si>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</si>
  <si>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</si>
  <si>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</si>
  <si>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</si>
  <si>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</si>
  <si>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</si>
  <si>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</si>
  <si>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</si>
  <si>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</si>
  <si>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</si>
  <si>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</si>
  <si>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</si>
  <si>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</si>
  <si>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</si>
  <si>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</si>
  <si>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</si>
  <si>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</si>
  <si>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</si>
  <si>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</si>
  <si>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</si>
  <si>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</si>
  <si>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</si>
  <si>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</si>
  <si>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</si>
  <si>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</si>
  <si>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</si>
  <si>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</si>
  <si>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</si>
  <si>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</si>
  <si>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</si>
  <si>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</si>
  <si>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</si>
  <si>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</si>
  <si>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</si>
  <si>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</si>
  <si>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</si>
  <si>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</si>
  <si>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</si>
  <si>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</si>
  <si>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</si>
  <si>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</si>
  <si>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</si>
  <si>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</si>
  <si>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</si>
  <si>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</si>
  <si>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</si>
  <si>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</si>
  <si>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</si>
  <si>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</si>
  <si>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</si>
  <si>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</si>
  <si>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</si>
  <si>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</si>
  <si>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</si>
  <si>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</si>
  <si>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</si>
  <si>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</si>
  <si>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</si>
  <si>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</si>
  <si>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</si>
  <si>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</si>
  <si>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</si>
  <si>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</si>
  <si>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</si>
  <si>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</si>
  <si>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</si>
  <si>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</si>
  <si>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</si>
  <si>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</si>
  <si>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</si>
  <si>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</si>
  <si>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</si>
  <si>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</si>
  <si>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</si>
  <si>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</si>
  <si>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</si>
  <si>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</si>
  <si>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</si>
  <si>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</si>
  <si>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</si>
  <si>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</si>
  <si>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</si>
  <si>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</si>
  <si>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</si>
  <si>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</si>
  <si>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</si>
  <si>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</si>
  <si>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</si>
  <si>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</si>
  <si>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</si>
  <si>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</si>
  <si>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</si>
  <si>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</si>
  <si>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</si>
  <si>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</si>
  <si>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</si>
  <si>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</si>
  <si>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</si>
  <si>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</si>
  <si>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</si>
  <si>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</si>
  <si>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</si>
  <si>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</si>
  <si>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</si>
  <si>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</si>
  <si>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</si>
  <si>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</si>
  <si>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</si>
  <si>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</si>
  <si>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</si>
  <si>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</si>
  <si>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</si>
  <si>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</si>
  <si>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</si>
  <si>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</si>
  <si>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</si>
  <si>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</si>
  <si>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</si>
  <si>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</si>
  <si>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</si>
  <si>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</si>
  <si>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</si>
  <si>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</si>
  <si>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</si>
  <si>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</si>
  <si>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</si>
  <si>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</si>
  <si>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</si>
  <si>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</si>
  <si>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</si>
  <si>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</si>
  <si>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</si>
  <si>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</si>
  <si>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</si>
  <si>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</si>
  <si>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</si>
  <si>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</si>
  <si>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</si>
  <si>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</si>
  <si>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</si>
  <si>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</si>
  <si>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</si>
  <si>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</si>
  <si>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</si>
  <si>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</si>
  <si>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</si>
  <si>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</si>
  <si>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</si>
  <si>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</si>
  <si>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</si>
  <si>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</si>
  <si>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</si>
  <si>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</si>
  <si>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</si>
  <si>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</si>
  <si>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</si>
  <si>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</si>
  <si>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</si>
  <si>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</si>
  <si>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</si>
  <si>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</si>
  <si>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</si>
  <si>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</si>
  <si>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</si>
  <si>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</si>
  <si>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</si>
  <si>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</si>
  <si>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</si>
  <si>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</si>
  <si>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</si>
  <si>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</si>
  <si>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</si>
  <si>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</si>
  <si>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</si>
  <si>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</si>
  <si>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</si>
  <si>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</si>
  <si>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</si>
  <si>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</si>
  <si>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</si>
  <si>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</si>
  <si>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</si>
  <si>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</si>
  <si>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</si>
  <si>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</si>
  <si>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</si>
  <si>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</si>
  <si>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</si>
  <si>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</si>
  <si>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</si>
  <si>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</si>
  <si>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</si>
  <si>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</si>
  <si>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</si>
  <si>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</si>
  <si>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</si>
  <si>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</si>
  <si>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</si>
  <si>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</si>
  <si>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</si>
  <si>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</si>
  <si>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</si>
  <si>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</si>
  <si>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</si>
  <si>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</si>
  <si>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</si>
  <si>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</si>
  <si>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</si>
  <si>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</si>
  <si>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</si>
  <si>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</si>
  <si>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</si>
  <si>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</si>
  <si>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</si>
  <si>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</si>
  <si>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</si>
  <si>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</si>
  <si>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</si>
  <si>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</si>
  <si>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</si>
  <si>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</si>
  <si>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</si>
  <si>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</si>
  <si>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</si>
  <si>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</si>
  <si>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</si>
  <si>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</si>
  <si>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</si>
  <si>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</si>
  <si>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</si>
  <si>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</si>
  <si>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</si>
  <si>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</si>
  <si>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</si>
  <si>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</si>
  <si>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</si>
  <si>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</si>
  <si>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</si>
  <si>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</si>
  <si>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</si>
  <si>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</si>
  <si>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</si>
  <si>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</si>
  <si>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</si>
  <si>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</si>
  <si>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</si>
  <si>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</si>
  <si>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</si>
  <si>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</si>
  <si>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</si>
  <si>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</si>
  <si>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</si>
  <si>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</si>
  <si>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</si>
  <si>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</si>
  <si>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</si>
  <si>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</si>
  <si>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</si>
  <si>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</si>
  <si>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</si>
  <si>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</si>
  <si>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</si>
  <si>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</si>
  <si>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</si>
  <si>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</si>
  <si>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</si>
  <si>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</si>
  <si>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</si>
  <si>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</si>
  <si>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</si>
  <si>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</si>
  <si>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</si>
  <si>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</si>
  <si>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</si>
  <si>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</si>
  <si>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</si>
  <si>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</si>
  <si>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</si>
  <si>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</si>
  <si>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</si>
  <si>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</si>
  <si>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</si>
  <si>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</si>
  <si>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</si>
  <si>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</si>
  <si>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</si>
  <si>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</si>
  <si>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</si>
  <si>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</si>
  <si>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</si>
  <si>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</si>
  <si>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</si>
  <si>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</si>
  <si>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</si>
  <si>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</si>
  <si>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</si>
  <si>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</si>
  <si>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</si>
  <si>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</si>
  <si>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</si>
  <si>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</si>
  <si>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</si>
  <si>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</si>
  <si>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</si>
  <si>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</si>
  <si>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</si>
  <si>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</si>
  <si>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</si>
  <si>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</si>
  <si>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</si>
  <si>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</si>
  <si>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</si>
  <si>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</si>
  <si>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</si>
  <si>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</si>
  <si>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</si>
  <si>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</si>
  <si>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</si>
  <si>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</si>
  <si>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</si>
  <si>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</si>
  <si>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</si>
  <si>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</si>
  <si>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</si>
  <si>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</si>
  <si>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</si>
  <si>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</si>
  <si>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</si>
  <si>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</si>
  <si>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</si>
  <si>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</si>
  <si>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</si>
  <si>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</si>
  <si>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</si>
  <si>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</si>
  <si>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</si>
  <si>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</si>
  <si>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</si>
  <si>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</si>
  <si>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</si>
  <si>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</si>
  <si>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</si>
  <si>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</si>
  <si>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</si>
  <si>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</si>
  <si>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</si>
  <si>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</si>
  <si>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</si>
  <si>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</si>
  <si>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</si>
  <si>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</si>
  <si>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</si>
  <si>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</si>
  <si>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</si>
  <si>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</si>
  <si>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</si>
  <si>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</si>
  <si>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</si>
  <si>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</si>
  <si>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</si>
  <si>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</si>
  <si>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</si>
  <si>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</si>
  <si>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</si>
  <si>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</si>
  <si>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</si>
  <si>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</si>
  <si>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</si>
  <si>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</si>
  <si>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</si>
  <si>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</si>
  <si>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</si>
  <si>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</si>
  <si>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</si>
  <si>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</si>
  <si>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</si>
  <si>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</si>
  <si>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</si>
  <si>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</si>
  <si>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</si>
  <si>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</si>
  <si>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</si>
  <si>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</si>
  <si>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</si>
  <si>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</si>
  <si>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</si>
  <si>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</si>
  <si>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</si>
  <si>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</si>
  <si>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</si>
  <si>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</si>
  <si>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</si>
  <si>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</si>
  <si>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</si>
  <si>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</si>
  <si>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</si>
  <si>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</si>
  <si>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</si>
  <si>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</si>
  <si>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</si>
  <si>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</si>
  <si>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</si>
  <si>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</si>
  <si>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</si>
  <si>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</si>
  <si>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</si>
  <si>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</si>
  <si>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</si>
  <si>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</si>
  <si>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</si>
  <si>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</si>
  <si>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</si>
  <si>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</si>
  <si>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</si>
  <si>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</si>
  <si>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</si>
  <si>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</si>
  <si>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</si>
  <si>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</si>
  <si>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</si>
  <si>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</si>
  <si>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</si>
  <si>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</si>
  <si>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</si>
  <si>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</si>
  <si>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</si>
  <si>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</si>
  <si>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</si>
  <si>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</si>
  <si>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</si>
  <si>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</si>
  <si>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</si>
  <si>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</si>
  <si>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</si>
  <si>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</si>
  <si>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</si>
  <si>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</si>
  <si>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</si>
  <si>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</si>
  <si>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</si>
  <si>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</si>
  <si>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</si>
  <si>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</si>
  <si>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</si>
  <si>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</si>
  <si>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</si>
  <si>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</si>
  <si>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</si>
  <si>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</si>
  <si>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</si>
  <si>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</si>
  <si>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</si>
  <si>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</si>
  <si>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</si>
  <si>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</si>
  <si>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</si>
  <si>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</si>
  <si>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</si>
  <si>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</si>
  <si>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</si>
  <si>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</si>
  <si>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</si>
  <si>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</si>
  <si>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</si>
  <si>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</si>
  <si>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</si>
  <si>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</si>
  <si>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</si>
  <si>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</si>
  <si>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</si>
  <si>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</si>
  <si>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</si>
  <si>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</si>
  <si>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</si>
  <si>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</si>
  <si>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</si>
  <si>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</si>
  <si>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</si>
  <si>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</si>
  <si>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</si>
  <si>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</si>
  <si>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</si>
  <si>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</si>
  <si>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</si>
  <si>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</si>
  <si>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</si>
  <si>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</si>
  <si>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</si>
  <si>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</si>
  <si>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</si>
  <si>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</si>
  <si>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</si>
  <si>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</si>
  <si>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</si>
  <si>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</si>
  <si>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</si>
  <si>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</si>
  <si>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</si>
  <si>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</si>
  <si>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</si>
  <si>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</si>
  <si>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</si>
  <si>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</si>
  <si>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</si>
  <si>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</si>
  <si>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</si>
  <si>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</si>
  <si>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</si>
  <si>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</si>
  <si>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</si>
  <si>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</si>
  <si>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</si>
  <si>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</si>
  <si>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</si>
  <si>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</si>
  <si>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</si>
  <si>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</si>
  <si>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</si>
  <si>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</si>
  <si>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</si>
  <si>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</si>
  <si>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</si>
  <si>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</si>
  <si>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</si>
  <si>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</si>
  <si>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</si>
  <si>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</si>
  <si>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</si>
  <si>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</si>
  <si>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</si>
  <si>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</si>
  <si>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</si>
  <si>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</si>
  <si>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</si>
  <si>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</si>
  <si>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</si>
  <si>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</si>
  <si>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</si>
  <si>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</si>
  <si>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</si>
  <si>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</si>
  <si>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</si>
  <si>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</si>
  <si>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</si>
  <si>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</si>
  <si>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</si>
  <si>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</si>
  <si>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</si>
  <si>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</si>
  <si>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</si>
  <si>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</si>
  <si>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</si>
  <si>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</si>
  <si>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</si>
  <si>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</si>
  <si>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</si>
  <si>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</si>
  <si>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</si>
  <si>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</si>
  <si>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</si>
  <si>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</si>
  <si>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</si>
  <si>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</si>
  <si>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</si>
  <si>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</si>
  <si>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</si>
  <si>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</si>
  <si>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</si>
  <si>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</si>
  <si>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</si>
  <si>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</si>
  <si>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</si>
  <si>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</si>
  <si>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</si>
  <si>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</si>
  <si>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</si>
  <si>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</si>
  <si>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</si>
  <si>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</si>
  <si>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</si>
  <si>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</si>
  <si>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</si>
  <si>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</si>
  <si>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</si>
  <si>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</si>
  <si>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</si>
  <si>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</si>
  <si>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</si>
  <si>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</si>
  <si>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</si>
  <si>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</si>
  <si>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</si>
  <si>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</si>
  <si>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</si>
  <si>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</si>
  <si>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</si>
  <si>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</si>
  <si>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</si>
  <si>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</si>
  <si>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</si>
  <si>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</si>
  <si>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</si>
  <si>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</si>
  <si>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</si>
  <si>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</si>
  <si>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</si>
  <si>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</si>
  <si>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</si>
  <si>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</si>
  <si>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</si>
  <si>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</si>
  <si>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</si>
  <si>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</si>
  <si>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</si>
  <si>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</si>
  <si>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</si>
  <si>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</si>
  <si>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</si>
  <si>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</si>
  <si>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</si>
  <si>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</si>
  <si>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</si>
  <si>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</si>
  <si>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</si>
  <si>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</si>
  <si>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</si>
  <si>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</si>
  <si>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</si>
  <si>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</si>
  <si>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</si>
  <si>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</si>
  <si>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</si>
  <si>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</si>
  <si>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</si>
  <si>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</si>
  <si>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</si>
  <si>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</si>
  <si>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</si>
  <si>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</si>
  <si>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</si>
  <si>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</si>
  <si>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</si>
  <si>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</si>
  <si>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</si>
  <si>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</si>
  <si>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</si>
  <si>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</si>
  <si>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</si>
  <si>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</si>
  <si>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</si>
  <si>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</si>
  <si>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</si>
  <si>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</si>
  <si>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</si>
  <si>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</si>
  <si>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</si>
  <si>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</si>
  <si>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</si>
  <si>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</si>
  <si>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</si>
  <si>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</si>
  <si>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</si>
  <si>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</si>
  <si>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</si>
  <si>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</si>
  <si>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</si>
  <si>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</si>
  <si>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</si>
  <si>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</si>
  <si>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</si>
  <si>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</si>
  <si>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</si>
  <si>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</si>
  <si>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</si>
  <si>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</si>
  <si>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</si>
  <si>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</si>
  <si>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</si>
  <si>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</si>
  <si>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</si>
  <si>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</si>
  <si>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</si>
  <si>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</si>
  <si>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</si>
  <si>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</si>
  <si>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</si>
  <si>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</si>
  <si>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</si>
  <si>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</si>
  <si>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</si>
  <si>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</si>
  <si>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</si>
  <si>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</si>
  <si>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</si>
  <si>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</si>
  <si>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</si>
  <si>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</si>
  <si>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</si>
  <si>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</si>
  <si>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</si>
  <si>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</si>
  <si>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</si>
  <si>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</si>
  <si>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</si>
  <si>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</si>
  <si>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</si>
  <si>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</si>
  <si>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</si>
  <si>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</si>
  <si>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</si>
  <si>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</si>
  <si>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</si>
  <si>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</si>
  <si>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</si>
  <si>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</si>
  <si>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</si>
  <si>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</si>
  <si>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</si>
  <si>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</si>
  <si>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</si>
  <si>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</si>
  <si>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</si>
  <si>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</si>
  <si>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</si>
  <si>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</si>
  <si>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</si>
  <si>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</si>
  <si>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</si>
  <si>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</si>
  <si>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</si>
  <si>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</si>
  <si>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</si>
  <si>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</si>
  <si>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</si>
  <si>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</si>
  <si>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</si>
  <si>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</si>
  <si>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</si>
  <si>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</si>
  <si>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</si>
  <si>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</si>
  <si>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</si>
  <si>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</si>
  <si>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</si>
  <si>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</si>
  <si>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</si>
  <si>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</si>
  <si>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</si>
  <si>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</si>
  <si>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</si>
  <si>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</si>
  <si>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</si>
  <si>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</si>
  <si>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</si>
  <si>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</si>
  <si>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</si>
  <si>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</si>
  <si>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</si>
  <si>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</si>
  <si>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</si>
  <si>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</si>
  <si>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</si>
  <si>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</si>
  <si>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</si>
  <si>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</si>
  <si>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</si>
  <si>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</si>
  <si>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</si>
  <si>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</si>
  <si>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</si>
  <si>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</si>
  <si>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</si>
  <si>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</si>
  <si>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</si>
  <si>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</si>
  <si>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</si>
  <si>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</si>
  <si>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</si>
  <si>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</si>
  <si>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</si>
  <si>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</si>
  <si>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</si>
  <si>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</si>
  <si>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</si>
  <si>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</si>
  <si>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</si>
  <si>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</si>
  <si>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</si>
  <si>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</si>
  <si>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</si>
  <si>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</si>
  <si>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</si>
  <si>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</si>
  <si>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</si>
  <si>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</si>
  <si>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</si>
  <si>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</si>
  <si>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</si>
  <si>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</si>
  <si>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</si>
  <si>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</si>
  <si>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</si>
  <si>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</si>
  <si>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</si>
  <si>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</si>
  <si>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</si>
  <si>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</si>
  <si>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</si>
  <si>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</si>
  <si>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</si>
  <si>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</si>
  <si>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</si>
  <si>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</si>
  <si>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</si>
  <si>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</si>
  <si>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</si>
  <si>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</si>
  <si>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</si>
  <si>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</si>
  <si>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</si>
  <si>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</si>
  <si>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</si>
  <si>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</si>
  <si>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</si>
  <si>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</si>
  <si>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</si>
  <si>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</si>
  <si>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</si>
  <si>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</si>
  <si>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</si>
  <si>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</si>
  <si>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</si>
  <si>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</si>
  <si>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</si>
  <si>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</si>
  <si>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</si>
  <si>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</si>
  <si>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</si>
  <si>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</si>
  <si>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</si>
  <si>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</si>
  <si>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</si>
  <si>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</si>
  <si>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</si>
  <si>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</si>
  <si>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</si>
  <si>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</si>
  <si>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</si>
  <si>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</si>
  <si>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</si>
  <si>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</si>
  <si>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</si>
  <si>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</si>
  <si>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</si>
  <si>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</si>
  <si>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</si>
  <si>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</si>
  <si>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</si>
  <si>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</si>
  <si>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</si>
  <si>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</si>
  <si>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</si>
  <si>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</si>
  <si>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</si>
  <si>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</si>
  <si>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</si>
  <si>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</si>
  <si>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</si>
  <si>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</si>
  <si>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</si>
  <si>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</si>
  <si>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</si>
  <si>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</si>
  <si>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</si>
  <si>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</si>
  <si>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</si>
  <si>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</si>
  <si>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</si>
  <si>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</si>
  <si>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</si>
  <si>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</si>
  <si>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</si>
  <si>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</si>
  <si>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</si>
  <si>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</si>
  <si>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</si>
  <si>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</si>
  <si>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</si>
  <si>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</si>
  <si>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</si>
  <si>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</si>
  <si>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</si>
  <si>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</si>
  <si>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</si>
  <si>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</si>
  <si>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</si>
  <si>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</si>
  <si>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</si>
  <si>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</si>
  <si>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</si>
  <si>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</si>
  <si>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</si>
  <si>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</si>
  <si>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</si>
  <si>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</si>
  <si>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</si>
  <si>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</si>
  <si>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</si>
  <si>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</si>
  <si>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</si>
  <si>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</si>
  <si>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</si>
  <si>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</si>
  <si>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</si>
  <si>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</si>
  <si>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</si>
  <si>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</si>
  <si>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</si>
  <si>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</si>
  <si>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</si>
  <si>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</si>
  <si>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</si>
  <si>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</si>
  <si>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</si>
  <si>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</si>
  <si>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</si>
  <si>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</si>
  <si>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</si>
  <si>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</si>
  <si>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</si>
  <si>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</si>
  <si>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</si>
  <si>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</si>
  <si>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</si>
  <si>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</si>
  <si>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</si>
  <si>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</si>
  <si>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</si>
  <si>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</si>
  <si>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</si>
  <si>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</si>
  <si>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</si>
  <si>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</si>
  <si>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</si>
  <si>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</si>
  <si>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</si>
  <si>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</si>
  <si>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</si>
  <si>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</si>
  <si>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</si>
  <si>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</si>
  <si>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</si>
  <si>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</si>
  <si>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</si>
  <si>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</si>
  <si>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</si>
  <si>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</si>
  <si>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</si>
  <si>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</si>
  <si>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</si>
  <si>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</si>
  <si>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</si>
  <si>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</si>
  <si>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</si>
  <si>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</si>
  <si>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</si>
  <si>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</si>
  <si>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</si>
  <si>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</si>
  <si>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</si>
  <si>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</si>
  <si>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</si>
  <si>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</si>
  <si>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</si>
  <si>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</si>
  <si>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</si>
  <si>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</si>
  <si>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</si>
  <si>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</si>
  <si>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</si>
  <si>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</si>
  <si>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</si>
  <si>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</si>
  <si>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</si>
  <si>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</si>
  <si>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</si>
  <si>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</si>
  <si>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</si>
  <si>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</si>
  <si>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</si>
  <si>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</si>
  <si>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</si>
  <si>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</si>
  <si>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</si>
  <si>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</si>
  <si>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</si>
  <si>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</si>
  <si>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</si>
  <si>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</si>
  <si>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</si>
  <si>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</si>
  <si>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</si>
  <si>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</si>
  <si>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</si>
  <si>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</si>
  <si>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</si>
  <si>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</si>
  <si>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</si>
  <si>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</si>
  <si>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</si>
  <si>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</si>
  <si>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</si>
  <si>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</si>
  <si>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</si>
  <si>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</si>
  <si>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</si>
  <si>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</si>
  <si>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</si>
  <si>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</si>
  <si>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</si>
  <si>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</si>
  <si>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</si>
  <si>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</si>
  <si>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</si>
  <si>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</si>
  <si>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</si>
  <si>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</si>
  <si>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</si>
  <si>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</si>
  <si>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</si>
  <si>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</si>
  <si>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</si>
  <si>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</si>
  <si>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</si>
  <si>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</si>
  <si>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</si>
  <si>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</si>
  <si>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</si>
  <si>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</si>
  <si>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</si>
  <si>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</si>
  <si>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</si>
  <si>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</si>
  <si>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</si>
  <si>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</si>
  <si>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</si>
  <si>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</si>
  <si>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</si>
  <si>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</si>
  <si>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</si>
  <si>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</si>
  <si>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</si>
  <si>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</si>
  <si>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</si>
  <si>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</si>
  <si>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</si>
  <si>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</si>
  <si>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</si>
  <si>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</si>
  <si>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</si>
  <si>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</si>
  <si>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</si>
  <si>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</si>
  <si>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</si>
  <si>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</si>
  <si>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</si>
  <si>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</si>
  <si>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</si>
  <si>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</si>
  <si>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</si>
  <si>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</si>
  <si>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</si>
  <si>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</si>
  <si>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</si>
  <si>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</si>
  <si>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</si>
  <si>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</si>
  <si>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</si>
  <si>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</si>
  <si>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</si>
  <si>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</si>
  <si>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</si>
  <si>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</si>
  <si>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</si>
  <si>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</si>
  <si>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</si>
  <si>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</si>
  <si>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</si>
  <si>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</si>
  <si>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</si>
  <si>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</si>
  <si>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</si>
  <si>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</si>
  <si>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</si>
  <si>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</si>
  <si>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</si>
  <si>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</si>
  <si>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</si>
  <si>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</si>
  <si>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</si>
  <si>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</si>
  <si>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</si>
  <si>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</si>
  <si>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</si>
  <si>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</si>
  <si>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</si>
  <si>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</si>
  <si>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</si>
  <si>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</si>
  <si>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</si>
  <si>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</si>
  <si>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</si>
  <si>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</si>
  <si>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</si>
  <si>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</si>
  <si>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</si>
  <si>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</si>
  <si>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</si>
  <si>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</si>
  <si>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</si>
  <si>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</si>
  <si>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</si>
  <si>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</si>
  <si>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</si>
  <si>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</si>
  <si>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</si>
  <si>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</si>
  <si>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</si>
  <si>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</si>
  <si>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</si>
  <si>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</si>
  <si>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</si>
  <si>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</si>
  <si>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</si>
  <si>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</si>
  <si>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</si>
  <si>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</si>
  <si>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</si>
  <si>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</si>
  <si>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</si>
  <si>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</si>
  <si>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</si>
  <si>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</si>
  <si>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</si>
  <si>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</si>
  <si>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</si>
  <si>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</si>
  <si>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</si>
  <si>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</si>
  <si>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</si>
  <si>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</si>
  <si>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</si>
  <si>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</si>
  <si>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</si>
  <si>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</si>
  <si>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</si>
  <si>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</si>
  <si>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</si>
  <si>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</si>
  <si>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</si>
  <si>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</si>
  <si>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</si>
  <si>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</si>
  <si>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</si>
  <si>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</si>
  <si>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</si>
  <si>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</si>
  <si>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</si>
  <si>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</si>
  <si>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</si>
  <si>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</si>
  <si>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</si>
  <si>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</si>
  <si>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</si>
  <si>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</si>
  <si>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</si>
  <si>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</si>
  <si>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</si>
  <si>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</si>
  <si>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</si>
  <si>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</si>
  <si>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</si>
  <si>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</si>
  <si>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</si>
  <si>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</si>
  <si>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</si>
  <si>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</si>
  <si>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</si>
  <si>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</si>
  <si>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</si>
  <si>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</si>
  <si>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</si>
  <si>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</si>
  <si>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</si>
  <si>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</si>
  <si>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</si>
  <si>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</si>
  <si>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</si>
  <si>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</si>
  <si>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</si>
  <si>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</si>
  <si>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</si>
  <si>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</si>
  <si>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</si>
  <si>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</si>
  <si>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</si>
  <si>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</si>
  <si>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</si>
  <si>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</si>
  <si>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</si>
  <si>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</si>
  <si>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</si>
  <si>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</si>
  <si>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</si>
  <si>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</si>
  <si>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</si>
  <si>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</si>
  <si>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</si>
  <si>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</si>
  <si>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</si>
  <si>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</si>
  <si>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</si>
  <si>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</si>
  <si>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</si>
  <si>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</si>
  <si>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</si>
  <si>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</si>
  <si>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</si>
  <si>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</si>
  <si>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</si>
  <si>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</si>
  <si>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</si>
  <si>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</si>
  <si>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</si>
  <si>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</si>
  <si>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</si>
  <si>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</si>
  <si>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</si>
  <si>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</si>
  <si>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</si>
  <si>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</si>
  <si>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</si>
  <si>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</si>
  <si>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</si>
  <si>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</si>
  <si>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</si>
  <si>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</si>
  <si>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</si>
  <si>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</si>
  <si>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</si>
  <si>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</si>
  <si>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</si>
  <si>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</si>
  <si>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</si>
  <si>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</si>
  <si>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</si>
  <si>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</si>
  <si>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</si>
  <si>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</si>
  <si>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</si>
  <si>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</si>
  <si>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</si>
  <si>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</si>
  <si>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</si>
  <si>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</si>
  <si>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</si>
  <si>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</si>
  <si>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</si>
  <si>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</si>
  <si>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</si>
  <si>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</si>
  <si>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</si>
  <si>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</si>
  <si>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</si>
  <si>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</si>
  <si>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</si>
  <si>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</si>
  <si>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</si>
  <si>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</si>
  <si>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</si>
  <si>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</si>
  <si>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</si>
  <si>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</si>
  <si>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</si>
  <si>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</si>
  <si>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</si>
  <si>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</si>
  <si>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</si>
  <si>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</si>
  <si>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</si>
  <si>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</si>
  <si>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</si>
  <si>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</si>
  <si>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</si>
  <si>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</si>
  <si>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</si>
  <si>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</si>
  <si>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</si>
  <si>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</si>
  <si>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</si>
  <si>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</si>
  <si>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</si>
  <si>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</si>
  <si>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</si>
  <si>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</si>
  <si>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</si>
  <si>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</si>
  <si>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</si>
  <si>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</si>
  <si>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</si>
  <si>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</si>
  <si>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</si>
  <si>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</si>
  <si>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</si>
  <si>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</si>
  <si>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</si>
  <si>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</si>
  <si>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</si>
  <si>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</si>
  <si>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</si>
  <si>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</si>
  <si>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</si>
  <si>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</si>
  <si>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</si>
  <si>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</si>
  <si>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</si>
  <si>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</si>
  <si>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</si>
  <si>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</si>
  <si>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</si>
  <si>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</si>
  <si>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</si>
  <si>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</si>
  <si>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</si>
  <si>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</si>
  <si>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</si>
  <si>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</si>
  <si>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</si>
  <si>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</si>
  <si>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</si>
  <si>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</si>
  <si>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</si>
  <si>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</si>
  <si>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</si>
  <si>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</si>
  <si>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</si>
  <si>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</si>
  <si>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</si>
  <si>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</si>
  <si>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</si>
  <si>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</si>
  <si>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</si>
  <si>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</si>
  <si>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</si>
  <si>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</si>
  <si>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</si>
  <si>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</si>
  <si>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</si>
  <si>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</si>
  <si>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</si>
  <si>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</si>
  <si>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</si>
  <si>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</si>
  <si>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</si>
  <si>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</si>
  <si>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</si>
  <si>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</si>
  <si>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</si>
  <si>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</si>
  <si>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</si>
  <si>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</si>
  <si>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</si>
  <si>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</si>
  <si>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</si>
  <si>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</si>
  <si>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</si>
  <si>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</si>
  <si>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</si>
  <si>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</si>
  <si>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</si>
  <si>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</si>
  <si>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</si>
  <si>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</si>
  <si>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</si>
  <si>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</si>
  <si>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</si>
  <si>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</si>
  <si>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</si>
  <si>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</si>
  <si>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</si>
  <si>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</si>
  <si>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</si>
  <si>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</si>
  <si>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</si>
  <si>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</si>
  <si>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</si>
  <si>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</si>
  <si>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</si>
  <si>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</si>
  <si>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</si>
  <si>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</si>
  <si>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</si>
  <si>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</si>
  <si>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</si>
  <si>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</si>
  <si>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</si>
  <si>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</si>
  <si>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</si>
  <si>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</si>
  <si>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</si>
  <si>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</si>
  <si>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</si>
  <si>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</si>
  <si>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</si>
  <si>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</si>
  <si>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</si>
  <si>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</si>
  <si>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</si>
  <si>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</si>
  <si>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</si>
  <si>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</si>
  <si>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</si>
  <si>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</si>
  <si>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</si>
  <si>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</si>
  <si>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</si>
  <si>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</si>
  <si>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</si>
  <si>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</si>
  <si>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</si>
  <si>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</si>
  <si>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</si>
  <si>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</si>
  <si>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</si>
  <si>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</si>
  <si>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</si>
  <si>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</si>
  <si>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</si>
  <si>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</si>
  <si>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</si>
  <si>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</si>
  <si>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</si>
  <si>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</si>
  <si>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</si>
  <si>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</si>
  <si>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</si>
  <si>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</si>
  <si>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</si>
  <si>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</si>
  <si>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</si>
  <si>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</si>
  <si>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</si>
  <si>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</si>
  <si>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</si>
  <si>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</si>
  <si>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</si>
  <si>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</si>
  <si>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</si>
  <si>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</si>
  <si>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</si>
  <si>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</si>
  <si>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</si>
  <si>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</si>
  <si>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</si>
  <si>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</si>
  <si>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</si>
  <si>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</si>
  <si>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</si>
  <si>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</si>
  <si>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</si>
  <si>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</si>
  <si>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</si>
  <si>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</si>
  <si>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</si>
  <si>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</si>
  <si>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</si>
  <si>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</si>
  <si>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</si>
  <si>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</si>
  <si>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</si>
  <si>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</si>
  <si>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</si>
  <si>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</si>
  <si>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</si>
  <si>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</si>
  <si>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</si>
  <si>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</si>
  <si>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</si>
  <si>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</si>
  <si>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</si>
  <si>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</si>
  <si>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</si>
  <si>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</si>
  <si>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</si>
  <si>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</si>
  <si>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</si>
  <si>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</si>
  <si>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</si>
  <si>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</si>
  <si>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</si>
  <si>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</si>
  <si>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</si>
  <si>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</si>
  <si>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</si>
  <si>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</si>
  <si>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</si>
  <si>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</si>
  <si>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</si>
  <si>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</si>
  <si>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</si>
  <si>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</si>
  <si>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</si>
  <si>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</si>
  <si>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</si>
  <si>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</si>
  <si>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</si>
  <si>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</si>
  <si>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</si>
  <si>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</si>
  <si>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</si>
  <si>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</si>
  <si>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</si>
  <si>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</si>
  <si>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</si>
  <si>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</si>
  <si>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</si>
  <si>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</si>
  <si>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</si>
  <si>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</si>
  <si>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</si>
  <si>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</si>
  <si>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</si>
  <si>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</si>
  <si>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</si>
  <si>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</si>
  <si>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</si>
  <si>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</si>
  <si>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</si>
  <si>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</si>
  <si>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</si>
  <si>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</si>
  <si>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</si>
  <si>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</si>
  <si>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</si>
  <si>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</si>
  <si>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</si>
  <si>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</si>
  <si>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</si>
  <si>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</si>
  <si>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</si>
  <si>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</si>
  <si>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</si>
  <si>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</si>
  <si>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</si>
  <si>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</si>
  <si>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</si>
  <si>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</si>
  <si>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</si>
  <si>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</si>
  <si>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</si>
  <si>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</si>
  <si>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</si>
  <si>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</si>
  <si>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</si>
  <si>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</si>
  <si>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</si>
  <si>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</si>
  <si>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</si>
  <si>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</si>
  <si>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</si>
  <si>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</si>
  <si>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</si>
  <si>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</si>
  <si>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</si>
  <si>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</si>
  <si>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</si>
  <si>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</si>
  <si>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</si>
  <si>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</si>
  <si>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</si>
  <si>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</si>
  <si>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</si>
  <si>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</si>
  <si>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</si>
  <si>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</si>
  <si>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</si>
  <si>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</si>
  <si>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</si>
  <si>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</si>
  <si>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</si>
  <si>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</si>
  <si>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</si>
  <si>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</si>
  <si>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</si>
  <si>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</si>
  <si>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</si>
  <si>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</si>
  <si>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</si>
  <si>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</si>
  <si>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</si>
  <si>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</si>
  <si>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</si>
  <si>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</si>
  <si>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</si>
  <si>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</si>
  <si>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</si>
  <si>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</si>
  <si>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</si>
  <si>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</si>
  <si>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</si>
  <si>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</si>
  <si>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</si>
  <si>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</si>
  <si>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</si>
  <si>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</si>
  <si>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</si>
  <si>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</si>
  <si>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</si>
  <si>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</si>
  <si>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</si>
  <si>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</si>
  <si>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</si>
  <si>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</si>
  <si>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</si>
  <si>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</si>
  <si>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</si>
  <si>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</si>
  <si>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</si>
  <si>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</si>
  <si>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</si>
  <si>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</si>
  <si>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</si>
  <si>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</si>
  <si>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</si>
  <si>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</si>
  <si>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</si>
  <si>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</si>
  <si>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</si>
  <si>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</si>
  <si>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</si>
  <si>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</si>
  <si>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</si>
  <si>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</si>
  <si>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</si>
  <si>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</si>
  <si>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</si>
  <si>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</si>
  <si>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</si>
  <si>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</si>
  <si>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</si>
  <si>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</si>
  <si>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</si>
  <si>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</si>
  <si>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</si>
  <si>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</si>
  <si>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</si>
  <si>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</si>
  <si>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</si>
  <si>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</si>
  <si>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</si>
  <si>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</si>
  <si>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</si>
  <si>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</si>
  <si>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</si>
  <si>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</si>
  <si>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</si>
  <si>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</si>
  <si>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</si>
  <si>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</si>
  <si>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</si>
  <si>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</si>
  <si>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</si>
  <si>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</si>
  <si>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</si>
  <si>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</si>
  <si>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</si>
  <si>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</si>
  <si>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</si>
  <si>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</si>
  <si>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</si>
  <si>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</si>
  <si>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</si>
  <si>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</si>
  <si>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</si>
  <si>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</si>
  <si>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</si>
  <si>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</si>
  <si>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</si>
  <si>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</si>
  <si>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</si>
  <si>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</si>
  <si>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</si>
  <si>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</si>
  <si>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</si>
  <si>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</si>
  <si>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</si>
  <si>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</si>
  <si>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</si>
  <si>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</si>
  <si>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</si>
  <si>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</si>
  <si>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</si>
  <si>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</si>
  <si>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</si>
  <si>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</si>
  <si>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</si>
  <si>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</si>
  <si>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</si>
  <si>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</si>
  <si>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</si>
  <si>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</si>
  <si>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</si>
  <si>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</si>
  <si>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</si>
  <si>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</si>
  <si>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</si>
  <si>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</si>
  <si>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</si>
  <si>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</si>
  <si>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</si>
  <si>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</si>
  <si>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</si>
  <si>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</si>
  <si>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</si>
  <si>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</si>
  <si>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</si>
  <si>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</si>
  <si>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</si>
  <si>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</si>
  <si>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</si>
  <si>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</si>
  <si>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</si>
  <si>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</si>
  <si>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</si>
  <si>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</si>
  <si>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</si>
  <si>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</si>
  <si>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</si>
  <si>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</si>
  <si>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</si>
  <si>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</si>
  <si>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</si>
  <si>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</si>
  <si>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</si>
  <si>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</si>
  <si>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</si>
  <si>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</si>
  <si>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</si>
  <si>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</si>
  <si>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</si>
  <si>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</si>
  <si>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</si>
  <si>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</si>
  <si>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</si>
  <si>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</si>
  <si>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</si>
  <si>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</si>
  <si>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</si>
  <si>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</si>
  <si>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</si>
  <si>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</si>
  <si>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</si>
  <si>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</si>
  <si>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</si>
  <si>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</si>
  <si>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</si>
  <si>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</si>
  <si>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</si>
  <si>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</si>
  <si>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</si>
  <si>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</si>
  <si>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</si>
  <si>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</si>
  <si>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</si>
  <si>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</si>
  <si>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</si>
  <si>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</si>
  <si>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</si>
  <si>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</si>
  <si>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</si>
  <si>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</si>
  <si>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</si>
  <si>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</si>
  <si>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</si>
  <si>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</si>
  <si>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</si>
  <si>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</si>
  <si>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</si>
  <si>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</si>
  <si>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</si>
  <si>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</si>
  <si>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</si>
  <si>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</si>
  <si>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</si>
  <si>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</si>
  <si>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</si>
  <si>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</si>
  <si>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</si>
  <si>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</si>
  <si>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</si>
  <si>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</si>
  <si>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</si>
  <si>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</si>
  <si>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</si>
  <si>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</si>
  <si>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</si>
  <si>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</si>
  <si>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</si>
  <si>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</si>
  <si>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</si>
  <si>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</si>
  <si>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</si>
  <si>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</si>
  <si>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</si>
  <si>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</si>
  <si>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</si>
  <si>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</si>
  <si>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</si>
  <si>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</si>
  <si>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</si>
  <si>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</si>
  <si>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</si>
  <si>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</si>
  <si>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</si>
  <si>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</si>
  <si>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</si>
  <si>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</si>
  <si>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</si>
  <si>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</si>
  <si>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</si>
  <si>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</si>
  <si>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</si>
  <si>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</si>
  <si>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</si>
  <si>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</si>
  <si>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</si>
  <si>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</si>
  <si>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</si>
  <si>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</si>
  <si>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</si>
  <si>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</si>
  <si>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</si>
  <si>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</si>
  <si>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</si>
  <si>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</si>
  <si>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</si>
  <si>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</si>
  <si>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</si>
  <si>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</si>
  <si>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</si>
  <si>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</si>
  <si>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</si>
  <si>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</si>
  <si>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</si>
  <si>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</si>
  <si>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</si>
  <si>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</si>
  <si>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</si>
  <si>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</si>
  <si>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</si>
  <si>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</si>
  <si>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</si>
  <si>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</si>
  <si>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</si>
  <si>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</si>
  <si>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</si>
  <si>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</si>
  <si>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</si>
  <si>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</si>
  <si>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</si>
  <si>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</si>
  <si>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</si>
  <si>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</si>
  <si>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</si>
  <si>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</si>
  <si>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</si>
  <si>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</si>
  <si>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</si>
  <si>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</si>
  <si>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</si>
  <si>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</si>
  <si>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</si>
  <si>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</si>
  <si>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</si>
  <si>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</si>
  <si>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</si>
  <si>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</si>
  <si>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</si>
  <si>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</si>
  <si>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</si>
  <si>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</si>
  <si>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</si>
  <si>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</si>
  <si>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</si>
  <si>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</si>
  <si>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</si>
  <si>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</si>
  <si>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</si>
  <si>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</si>
  <si>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</si>
  <si>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</si>
  <si>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</si>
  <si>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</si>
  <si>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</si>
  <si>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</si>
  <si>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</si>
  <si>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</si>
  <si>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</si>
  <si>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</si>
  <si>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</si>
  <si>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</si>
  <si>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</si>
  <si>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</si>
  <si>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</si>
  <si>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</si>
  <si>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</si>
  <si>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</si>
  <si>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</si>
  <si>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</si>
  <si>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</si>
  <si>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</si>
  <si>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</si>
  <si>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</si>
  <si>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</si>
  <si>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</si>
  <si>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</si>
  <si>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</si>
  <si>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</si>
  <si>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</si>
  <si>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</si>
  <si>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</si>
  <si>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</si>
  <si>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</si>
  <si>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</si>
  <si>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</si>
  <si>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</si>
  <si>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</si>
  <si>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</si>
  <si>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</si>
  <si>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</si>
  <si>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</si>
  <si>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</si>
  <si>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</si>
  <si>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</si>
  <si>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</si>
  <si>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</si>
  <si>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</si>
  <si>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</si>
  <si>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</si>
  <si>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</si>
  <si>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</si>
  <si>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</si>
  <si>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</si>
  <si>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</si>
  <si>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</si>
  <si>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</si>
  <si>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</si>
  <si>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</si>
  <si>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</si>
  <si>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</si>
  <si>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</si>
  <si>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</si>
  <si>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</si>
  <si>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</si>
  <si>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</si>
  <si>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</si>
  <si>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</si>
  <si>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</si>
  <si>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</si>
  <si>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</si>
  <si>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</si>
  <si>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</si>
  <si>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</si>
  <si>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</si>
  <si>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</si>
  <si>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</si>
  <si>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</si>
  <si>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</si>
  <si>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</si>
  <si>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</si>
  <si>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</si>
  <si>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</si>
  <si>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</si>
  <si>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</si>
  <si>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</si>
  <si>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</si>
  <si>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</si>
  <si>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</si>
  <si>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</si>
  <si>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</si>
  <si>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</si>
  <si>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</si>
  <si>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</si>
  <si>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</si>
  <si>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</si>
  <si>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</si>
  <si>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</si>
  <si>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</si>
  <si>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</si>
  <si>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</si>
  <si>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</si>
  <si>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</si>
  <si>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</si>
  <si>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</si>
  <si>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</si>
  <si>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</si>
  <si>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</si>
  <si>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</si>
  <si>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</si>
  <si>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</si>
  <si>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</si>
  <si>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</si>
  <si>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</si>
  <si>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</si>
  <si>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</si>
  <si>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</si>
  <si>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</si>
  <si>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</si>
  <si>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</si>
  <si>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</si>
  <si>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</si>
  <si>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</si>
  <si>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</si>
  <si>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</si>
  <si>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</si>
  <si>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</si>
  <si>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</si>
  <si>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</si>
  <si>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</si>
  <si>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</si>
  <si>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</si>
  <si>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</si>
  <si>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</si>
  <si>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</si>
  <si>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</si>
  <si>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</si>
  <si>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</si>
  <si>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</si>
  <si>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</si>
  <si>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</si>
  <si>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</si>
  <si>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</si>
  <si>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</si>
  <si>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</si>
  <si>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</si>
  <si>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</si>
  <si>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</si>
  <si>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</si>
  <si>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</si>
  <si>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</si>
  <si>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</si>
  <si>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</si>
  <si>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</si>
  <si>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</si>
  <si>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</si>
  <si>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</si>
  <si>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</si>
  <si>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</si>
  <si>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</si>
  <si>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</si>
  <si>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</si>
  <si>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</si>
  <si>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</si>
  <si>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</si>
  <si>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</si>
  <si>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</si>
  <si>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</si>
  <si>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</si>
  <si>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</si>
  <si>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</si>
  <si>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</si>
  <si>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</si>
  <si>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</si>
  <si>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</si>
  <si>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</si>
  <si>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</si>
  <si>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</si>
  <si>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</si>
  <si>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</si>
  <si>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</si>
  <si>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</si>
  <si>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</si>
  <si>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</si>
  <si>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</si>
  <si>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</si>
  <si>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</si>
  <si>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</si>
  <si>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</si>
  <si>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</si>
  <si>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</si>
  <si>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</si>
  <si>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</si>
  <si>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</si>
  <si>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</si>
  <si>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</si>
  <si>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</si>
  <si>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</si>
  <si>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</si>
  <si>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</si>
  <si>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</si>
  <si>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</si>
  <si>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</si>
  <si>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</si>
  <si>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</si>
  <si>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</si>
  <si>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</si>
  <si>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</si>
  <si>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</si>
  <si>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</si>
  <si>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</si>
  <si>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</si>
  <si>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</si>
  <si>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</si>
  <si>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</si>
  <si>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</si>
  <si>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</si>
  <si>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</si>
  <si>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</si>
  <si>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</si>
  <si>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</si>
  <si>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</si>
  <si>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</si>
  <si>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</si>
  <si>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</si>
  <si>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</si>
  <si>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</si>
  <si>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</si>
  <si>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</si>
  <si>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</si>
  <si>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</si>
  <si>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</si>
  <si>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</si>
  <si>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</si>
  <si>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</si>
  <si>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</si>
  <si>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</si>
  <si>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</si>
  <si>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</si>
  <si>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</si>
  <si>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</si>
  <si>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</si>
  <si>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</si>
  <si>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</si>
  <si>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</si>
  <si>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</si>
  <si>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</si>
  <si>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</si>
  <si>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</si>
  <si>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</si>
  <si>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</si>
  <si>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</si>
  <si>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</si>
  <si>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</si>
  <si>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</si>
  <si>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</si>
  <si>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</si>
  <si>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</si>
  <si>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</si>
  <si>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</si>
  <si>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</si>
  <si>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</si>
  <si>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</si>
  <si>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</si>
  <si>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</si>
  <si>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</si>
  <si>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</si>
  <si>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</si>
  <si>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</si>
  <si>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</si>
  <si>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</si>
  <si>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</si>
  <si>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</si>
  <si>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</si>
  <si>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</si>
  <si>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</si>
  <si>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</si>
  <si>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</si>
  <si>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</si>
  <si>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</si>
  <si>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</si>
  <si>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</si>
  <si>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</si>
  <si>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</si>
  <si>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</si>
  <si>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</si>
  <si>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</si>
  <si>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</si>
  <si>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</si>
  <si>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</si>
  <si>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</si>
  <si>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</si>
  <si>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</si>
  <si>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</si>
  <si>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</si>
  <si>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</si>
  <si>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</si>
  <si>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</si>
  <si>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</si>
  <si>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</si>
  <si>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</si>
  <si>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</si>
  <si>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</si>
  <si>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</si>
  <si>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</si>
  <si>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</si>
  <si>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</si>
  <si>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</si>
  <si>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</si>
  <si>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</si>
  <si>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</si>
  <si>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</si>
  <si>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</si>
  <si>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</si>
  <si>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</si>
  <si>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</si>
  <si>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</si>
  <si>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</si>
  <si>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</si>
  <si>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</si>
  <si>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</si>
  <si>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</si>
  <si>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</si>
  <si>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</si>
  <si>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</si>
  <si>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</si>
  <si>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</si>
  <si>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</si>
  <si>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</si>
  <si>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</si>
  <si>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</si>
  <si>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</si>
  <si>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</si>
  <si>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</si>
  <si>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</si>
  <si>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</si>
  <si>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</si>
  <si>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</si>
  <si>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</si>
  <si>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</si>
  <si>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</si>
  <si>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</si>
  <si>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</si>
  <si>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</si>
  <si>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</si>
  <si>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</si>
  <si>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</si>
  <si>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</si>
  <si>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</si>
  <si>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</si>
  <si>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</si>
  <si>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</si>
  <si>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</si>
  <si>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</si>
  <si>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</si>
  <si>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</si>
  <si>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</si>
  <si>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</si>
  <si>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</si>
  <si>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</si>
  <si>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</si>
  <si>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</si>
  <si>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</si>
  <si>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</si>
  <si>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</si>
  <si>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</si>
  <si>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</si>
  <si>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</si>
  <si>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</si>
  <si>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</si>
  <si>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</si>
  <si>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</si>
  <si>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</si>
  <si>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</si>
  <si>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</si>
  <si>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</si>
  <si>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</si>
  <si>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</si>
  <si>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</si>
  <si>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</si>
  <si>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</si>
  <si>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</si>
  <si>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</si>
  <si>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</si>
  <si>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</si>
  <si>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</si>
  <si>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</si>
  <si>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</si>
  <si>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</si>
  <si>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</si>
  <si>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</si>
  <si>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</si>
  <si>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</si>
  <si>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</si>
  <si>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</si>
  <si>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</si>
  <si>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</si>
  <si>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</si>
  <si>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</si>
  <si>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</si>
  <si>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</si>
  <si>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</si>
  <si>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</si>
  <si>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</si>
  <si>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</si>
  <si>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</si>
  <si>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</si>
  <si>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</si>
  <si>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</si>
  <si>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</si>
  <si>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</si>
  <si>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</si>
  <si>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</si>
  <si>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</si>
  <si>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</si>
  <si>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</si>
  <si>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</si>
  <si>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</si>
  <si>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</si>
  <si>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</si>
  <si>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</si>
  <si>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</si>
  <si>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</si>
  <si>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</si>
  <si>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</si>
  <si>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</si>
  <si>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</si>
  <si>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</si>
  <si>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</si>
  <si>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</si>
  <si>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</si>
  <si>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</si>
  <si>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</si>
  <si>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</si>
  <si>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</si>
  <si>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</si>
  <si>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</si>
  <si>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</si>
  <si>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</si>
  <si>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</si>
  <si>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</si>
  <si>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</si>
  <si>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</si>
  <si>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</si>
  <si>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</si>
  <si>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</si>
  <si>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</si>
  <si>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</si>
  <si>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</si>
  <si>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</si>
  <si>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</si>
  <si>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</si>
  <si>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</si>
  <si>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</si>
  <si>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</si>
  <si>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</si>
  <si>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</si>
  <si>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</si>
  <si>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</si>
  <si>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</si>
  <si>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</si>
  <si>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</si>
  <si>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</si>
  <si>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</si>
  <si>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</si>
  <si>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</si>
  <si>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</si>
  <si>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</si>
  <si>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</si>
  <si>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</si>
  <si>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</si>
  <si>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</si>
  <si>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</si>
  <si>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</si>
  <si>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</si>
  <si>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</si>
  <si>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</si>
  <si>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</si>
  <si>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</si>
  <si>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</si>
  <si>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</si>
  <si>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</si>
  <si>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</si>
  <si>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</si>
  <si>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</si>
  <si>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</si>
  <si>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</si>
  <si>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</si>
  <si>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</si>
  <si>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</si>
  <si>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</si>
  <si>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</si>
  <si>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</si>
  <si>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</si>
  <si>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</si>
  <si>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</si>
  <si>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</si>
  <si>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</si>
  <si>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</si>
  <si>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</si>
  <si>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</si>
  <si>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</si>
  <si>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</si>
  <si>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</si>
  <si>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</si>
  <si>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</si>
  <si>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</si>
  <si>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</si>
  <si>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</si>
  <si>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</si>
  <si>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</si>
  <si>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</si>
  <si>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</si>
  <si>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</si>
  <si>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</si>
  <si>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</si>
  <si>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</si>
  <si>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</si>
  <si>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</si>
  <si>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</si>
  <si>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</si>
  <si>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</si>
  <si>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</si>
  <si>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</si>
  <si>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</si>
  <si>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</si>
  <si>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</si>
  <si>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</si>
  <si>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</si>
  <si>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</si>
  <si>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</si>
  <si>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</si>
  <si>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</si>
  <si>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</si>
  <si>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</si>
  <si>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</si>
  <si>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</si>
  <si>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</si>
  <si>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</si>
  <si>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</si>
  <si>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</si>
  <si>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</si>
  <si>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</si>
  <si>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</si>
  <si>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</si>
  <si>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</si>
  <si>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</si>
  <si>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</si>
  <si>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</si>
  <si>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</si>
  <si>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</si>
  <si>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</si>
  <si>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</si>
  <si>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</si>
  <si>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</si>
  <si>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</si>
  <si>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</si>
  <si>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</si>
  <si>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</si>
  <si>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</si>
  <si>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</si>
  <si>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</si>
  <si>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</si>
  <si>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</si>
  <si>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</si>
  <si>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</si>
  <si>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</si>
  <si>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</si>
  <si>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</si>
  <si>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</si>
  <si>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</si>
  <si>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</si>
  <si>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</si>
  <si>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</si>
  <si>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</si>
  <si>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</si>
  <si>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</si>
  <si>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</si>
  <si>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</si>
  <si>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</si>
  <si>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</si>
  <si>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</si>
  <si>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</si>
  <si>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</si>
  <si>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</si>
  <si>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</si>
  <si>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</si>
  <si>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</si>
  <si>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</si>
  <si>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</si>
  <si>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</si>
  <si>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</si>
  <si>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</si>
  <si>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</si>
  <si>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</si>
  <si>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</si>
  <si>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</si>
  <si>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</si>
  <si>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</si>
  <si>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</si>
  <si>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</si>
  <si>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</si>
  <si>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</si>
  <si>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</si>
  <si>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</si>
  <si>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</si>
  <si>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</si>
  <si>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</si>
  <si>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</si>
  <si>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</si>
  <si>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</si>
  <si>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</si>
  <si>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</si>
  <si>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</si>
  <si>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</si>
  <si>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</si>
  <si>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</si>
  <si>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</si>
  <si>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</si>
  <si>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</si>
  <si>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</si>
  <si>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</si>
  <si>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</si>
  <si>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</si>
  <si>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</si>
  <si>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</si>
  <si>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</si>
  <si>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</si>
  <si>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</si>
  <si>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</si>
  <si>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</si>
  <si>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</si>
  <si>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</si>
  <si>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</si>
  <si>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</si>
  <si>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</si>
  <si>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</si>
  <si>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</si>
  <si>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</si>
  <si>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</si>
  <si>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</si>
  <si>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</si>
  <si>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</si>
  <si>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</si>
  <si>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</si>
  <si>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</si>
  <si>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</si>
  <si>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</si>
  <si>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</si>
  <si>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</si>
  <si>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</si>
  <si>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</si>
  <si>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</si>
  <si>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</si>
  <si>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</si>
  <si>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</si>
  <si>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</si>
  <si>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</si>
  <si>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</si>
  <si>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</si>
  <si>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</si>
  <si>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</si>
  <si>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</si>
  <si>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</si>
  <si>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</si>
  <si>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</si>
  <si>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</si>
  <si>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</si>
  <si>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</si>
  <si>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</si>
  <si>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</si>
  <si>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</si>
  <si>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</si>
  <si>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</si>
  <si>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</si>
  <si>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</si>
  <si>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</si>
  <si>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</si>
  <si>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</si>
  <si>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</si>
  <si>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</si>
  <si>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</si>
  <si>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</si>
  <si>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</si>
  <si>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</si>
  <si>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</si>
  <si>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</si>
  <si>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</si>
  <si>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</si>
  <si>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</si>
  <si>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</si>
  <si>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</si>
  <si>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</si>
  <si>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</si>
  <si>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</si>
  <si>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</si>
  <si>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</si>
  <si>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</si>
  <si>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</si>
  <si>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</si>
  <si>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</si>
  <si>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</si>
  <si>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</si>
  <si>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</si>
  <si>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</si>
  <si>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</si>
  <si>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</si>
  <si>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</si>
  <si>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</si>
  <si>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</si>
  <si>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</si>
  <si>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</si>
  <si>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</si>
  <si>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</si>
  <si>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</si>
  <si>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</si>
  <si>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</si>
  <si>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</si>
  <si>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</si>
  <si>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</si>
  <si>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</si>
  <si>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</si>
  <si>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</si>
  <si>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</si>
  <si>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</si>
  <si>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</si>
  <si>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</si>
  <si>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</si>
  <si>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</si>
  <si>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</si>
  <si>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</si>
  <si>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</si>
  <si>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</si>
  <si>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</si>
  <si>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</si>
  <si>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</si>
  <si>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</si>
  <si>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</si>
  <si>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</si>
  <si>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</si>
  <si>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</si>
  <si>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</si>
  <si>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</si>
  <si>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</si>
  <si>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</si>
  <si>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</si>
  <si>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</si>
  <si>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</si>
  <si>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</si>
  <si>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</si>
  <si>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</si>
  <si>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</si>
  <si>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</si>
  <si>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</si>
  <si>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</si>
  <si>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</si>
  <si>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</si>
  <si>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</si>
  <si>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</si>
  <si>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</si>
  <si>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</si>
  <si>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</si>
  <si>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</si>
  <si>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</si>
  <si>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</si>
  <si>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</si>
  <si>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</si>
  <si>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</si>
  <si>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</si>
  <si>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</si>
  <si>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</si>
  <si>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</si>
  <si>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</si>
  <si>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</si>
  <si>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</si>
  <si>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</si>
  <si>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</si>
  <si>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</si>
  <si>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</si>
  <si>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</si>
  <si>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</si>
  <si>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</si>
  <si>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</si>
  <si>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</si>
  <si>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</si>
  <si>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</si>
  <si>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</si>
  <si>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</si>
  <si>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</si>
  <si>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</si>
  <si>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</si>
  <si>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</si>
  <si>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</si>
  <si>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</si>
  <si>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</si>
  <si>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</si>
  <si>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</si>
  <si>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</si>
  <si>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</si>
  <si>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</si>
  <si>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</si>
  <si>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</si>
  <si>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</si>
  <si>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</si>
  <si>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</si>
  <si>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</si>
  <si>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</si>
  <si>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</si>
  <si>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</si>
  <si>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</si>
  <si>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</si>
  <si>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</si>
  <si>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</si>
  <si>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</si>
  <si>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</si>
  <si>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</si>
  <si>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</si>
  <si>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</si>
  <si>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</si>
  <si>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</si>
  <si>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</si>
  <si>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</si>
  <si>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</si>
  <si>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</si>
  <si>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</si>
  <si>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</si>
  <si>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</si>
  <si>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</si>
  <si>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</si>
  <si>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</si>
  <si>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</si>
  <si>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</si>
  <si>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</si>
  <si>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</si>
  <si>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</si>
  <si>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</si>
  <si>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</si>
  <si>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</si>
  <si>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</si>
  <si>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</si>
  <si>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</si>
  <si>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</si>
  <si>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</si>
  <si>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</si>
  <si>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</si>
  <si>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</si>
  <si>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</si>
  <si>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</si>
  <si>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</si>
  <si>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</si>
  <si>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</si>
  <si>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</si>
  <si>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</si>
  <si>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</si>
  <si>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</si>
  <si>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</si>
  <si>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</si>
  <si>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</si>
  <si>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</si>
  <si>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</si>
  <si>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</si>
  <si>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</si>
  <si>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</si>
  <si>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</si>
  <si>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</si>
  <si>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</si>
  <si>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</si>
  <si>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</si>
  <si>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</si>
  <si>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</si>
  <si>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</si>
  <si>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</si>
  <si>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</si>
  <si>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</si>
  <si>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</si>
  <si>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</si>
  <si>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</si>
  <si>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</si>
  <si>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</si>
  <si>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</si>
  <si>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</si>
  <si>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</si>
  <si>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</si>
  <si>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</si>
  <si>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</si>
  <si>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</si>
  <si>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</si>
  <si>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</si>
  <si>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</si>
  <si>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</si>
  <si>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</si>
  <si>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</si>
  <si>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</si>
  <si>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</si>
  <si>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</si>
  <si>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</si>
  <si>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</si>
  <si>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</si>
  <si>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</si>
  <si>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</si>
  <si>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</si>
  <si>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</si>
  <si>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</si>
  <si>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</si>
  <si>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</si>
  <si>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</si>
  <si>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</si>
  <si>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</si>
  <si>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</si>
  <si>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</si>
  <si>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</si>
  <si>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</si>
  <si>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</si>
  <si>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</si>
  <si>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</si>
  <si>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</si>
  <si>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</si>
  <si>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</si>
  <si>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</si>
  <si>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</si>
  <si>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</si>
  <si>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</si>
  <si>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</si>
  <si>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</si>
  <si>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</si>
  <si>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</si>
  <si>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</si>
  <si>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</si>
  <si>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</si>
  <si>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</si>
  <si>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</si>
  <si>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</si>
  <si>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</si>
  <si>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</si>
  <si>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</si>
  <si>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</si>
  <si>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</si>
  <si>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</si>
  <si>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</si>
  <si>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</si>
  <si>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</si>
  <si>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</si>
  <si>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</si>
  <si>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</si>
  <si>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</si>
  <si>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</si>
  <si>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</si>
  <si>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</si>
  <si>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</si>
  <si>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</si>
  <si>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</si>
  <si>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</si>
  <si>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</si>
  <si>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</si>
  <si>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</si>
  <si>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</si>
  <si>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</si>
  <si>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</si>
  <si>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</si>
  <si>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</si>
  <si>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</si>
  <si>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</si>
  <si>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</si>
  <si>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</si>
  <si>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</si>
  <si>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</si>
  <si>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</si>
  <si>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</si>
  <si>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</si>
  <si>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</si>
  <si>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</si>
  <si>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</si>
  <si>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</si>
  <si>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</si>
  <si>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</si>
  <si>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</si>
  <si>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</si>
  <si>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</si>
  <si>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</si>
  <si>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</si>
  <si>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</si>
  <si>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</si>
  <si>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</si>
  <si>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</si>
  <si>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</si>
  <si>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</si>
  <si>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</si>
  <si>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</si>
  <si>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</si>
  <si>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</si>
  <si>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</si>
  <si>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</si>
  <si>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</si>
  <si>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</si>
  <si>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</si>
  <si>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</si>
  <si>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</si>
  <si>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</si>
  <si>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</si>
  <si>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</si>
  <si>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</si>
  <si>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</si>
  <si>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</si>
  <si>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</si>
  <si>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</si>
  <si>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</si>
  <si>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</si>
  <si>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</si>
  <si>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</si>
  <si>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</si>
  <si>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</si>
  <si>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</si>
  <si>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</si>
  <si>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</si>
  <si>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</si>
  <si>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</si>
  <si>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</si>
  <si>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</si>
  <si>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</si>
  <si>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</si>
  <si>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</si>
  <si>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</si>
  <si>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</si>
  <si>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</si>
  <si>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</si>
  <si>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</si>
  <si>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</si>
  <si>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</si>
  <si>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</si>
  <si>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</si>
  <si>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</si>
  <si>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</si>
  <si>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</si>
  <si>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</si>
  <si>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</si>
  <si>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</si>
  <si>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</si>
  <si>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</si>
  <si>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</si>
  <si>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</si>
  <si>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</si>
  <si>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</si>
  <si>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</si>
  <si>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</si>
  <si>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</si>
  <si>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</si>
  <si>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</si>
  <si>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</si>
  <si>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</si>
  <si>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</si>
  <si>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</si>
  <si>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</si>
  <si>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</si>
  <si>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</si>
  <si>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</si>
  <si>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</si>
  <si>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</si>
  <si>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</si>
  <si>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</si>
  <si>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</si>
  <si>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</si>
  <si>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</si>
  <si>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</si>
  <si>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</si>
  <si>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</si>
  <si>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</si>
  <si>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</si>
  <si>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</si>
  <si>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</si>
  <si>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</si>
  <si>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</si>
  <si>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</si>
  <si>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</si>
  <si>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</si>
  <si>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</si>
  <si>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</si>
  <si>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</si>
  <si>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</si>
  <si>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</si>
  <si>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</si>
  <si>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</si>
  <si>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</si>
  <si>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</si>
  <si>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</si>
  <si>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</si>
  <si>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</si>
  <si>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</si>
  <si>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</si>
  <si>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</si>
  <si>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</si>
  <si>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</si>
  <si>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</si>
  <si>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</si>
  <si>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</si>
  <si>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</si>
  <si>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</si>
  <si>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</si>
  <si>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</si>
  <si>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</si>
  <si>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</si>
  <si>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</si>
  <si>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</si>
  <si>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</si>
  <si>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</si>
  <si>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</si>
  <si>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</si>
  <si>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</si>
  <si>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</si>
  <si>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</si>
  <si>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</si>
  <si>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</si>
  <si>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</si>
  <si>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</si>
  <si>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</si>
  <si>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</si>
  <si>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</si>
  <si>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</si>
  <si>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</si>
  <si>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</si>
  <si>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</si>
  <si>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</si>
  <si>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</si>
  <si>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</si>
  <si>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</si>
  <si>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</si>
  <si>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</si>
  <si>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</si>
  <si>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</si>
  <si>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</si>
  <si>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</si>
  <si>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</si>
  <si>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</si>
  <si>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</si>
  <si>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</si>
  <si>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</si>
  <si>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</si>
  <si>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</si>
  <si>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</si>
  <si>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</si>
  <si>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</si>
  <si>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</si>
  <si>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</si>
  <si>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</si>
  <si>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</si>
  <si>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</si>
  <si>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</si>
  <si>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</si>
  <si>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</si>
  <si>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</si>
  <si>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</si>
  <si>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</si>
  <si>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</si>
  <si>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</si>
  <si>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</si>
  <si>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</si>
  <si>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</si>
  <si>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</si>
  <si>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</si>
  <si>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</si>
  <si>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</si>
  <si>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</si>
  <si>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</si>
  <si>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</si>
  <si>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</si>
  <si>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</si>
  <si>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</si>
  <si>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</si>
  <si>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</si>
  <si>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</si>
  <si>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</si>
  <si>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</si>
  <si>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</si>
  <si>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</si>
  <si>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</si>
  <si>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</si>
  <si>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</si>
  <si>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</si>
  <si>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</si>
  <si>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</si>
  <si>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</si>
  <si>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</si>
  <si>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</si>
  <si>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</si>
  <si>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</si>
  <si>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</si>
  <si>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</si>
  <si>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</si>
  <si>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</si>
  <si>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</si>
  <si>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</si>
  <si>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</si>
  <si>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</si>
  <si>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</si>
  <si>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</si>
  <si>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</si>
  <si>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</si>
  <si>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</si>
  <si>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</si>
  <si>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</si>
  <si>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</si>
  <si>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</si>
  <si>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</si>
  <si>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</si>
  <si>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</si>
  <si>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</si>
  <si>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</si>
  <si>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</si>
  <si>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</si>
  <si>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</si>
  <si>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</si>
  <si>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</si>
  <si>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</si>
  <si>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</si>
  <si>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</si>
  <si>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</si>
  <si>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</si>
  <si>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</si>
  <si>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</si>
  <si>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</si>
  <si>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</si>
  <si>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</si>
  <si>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</si>
  <si>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</si>
  <si>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</si>
  <si>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</si>
  <si>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</si>
  <si>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</si>
  <si>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</si>
  <si>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</si>
  <si>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</si>
  <si>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</si>
  <si>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</si>
  <si>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</si>
  <si>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</si>
  <si>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</si>
  <si>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</si>
  <si>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</si>
  <si>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</si>
  <si>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</si>
  <si>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</si>
  <si>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</si>
  <si>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</si>
  <si>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</si>
  <si>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</si>
  <si>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</si>
  <si>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</si>
  <si>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</si>
  <si>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</si>
  <si>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</si>
  <si>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</si>
  <si>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</si>
  <si>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</si>
  <si>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</si>
  <si>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</si>
  <si>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</si>
  <si>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</si>
  <si>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</si>
  <si>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</si>
  <si>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</si>
  <si>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</si>
  <si>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</si>
  <si>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</si>
  <si>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</si>
  <si>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</si>
  <si>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</si>
  <si>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</si>
  <si>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</si>
  <si>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</si>
  <si>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</si>
  <si>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</si>
  <si>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</si>
  <si>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</si>
  <si>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</si>
  <si>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</si>
  <si>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</si>
  <si>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</si>
  <si>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</si>
  <si>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</si>
  <si>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</si>
  <si>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</si>
  <si>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</si>
  <si>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</si>
  <si>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</si>
  <si>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</si>
  <si>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</si>
  <si>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</si>
  <si>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</si>
  <si>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</si>
  <si>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</si>
  <si>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</si>
  <si>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</si>
  <si>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</si>
  <si>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</si>
  <si>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</si>
  <si>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</si>
  <si>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</si>
  <si>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</si>
  <si>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</si>
  <si>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</si>
  <si>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</si>
  <si>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</si>
  <si>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</si>
  <si>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</si>
  <si>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</si>
  <si>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</si>
  <si>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</si>
  <si>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</si>
  <si>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</si>
  <si>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</si>
  <si>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</si>
  <si>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</si>
  <si>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</si>
  <si>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</si>
  <si>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</si>
  <si>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</si>
  <si>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</si>
  <si>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</si>
  <si>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</si>
  <si>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</si>
  <si>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</si>
  <si>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</si>
  <si>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</si>
  <si>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</si>
  <si>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</si>
  <si>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</si>
  <si>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</si>
  <si>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</si>
  <si>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</si>
  <si>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</si>
  <si>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</si>
  <si>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</si>
  <si>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</si>
  <si>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</si>
  <si>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</si>
  <si>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</si>
  <si>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</si>
  <si>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</si>
  <si>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</si>
  <si>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</si>
  <si>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</si>
  <si>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</si>
  <si>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</si>
  <si>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</si>
  <si>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</si>
  <si>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</si>
  <si>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</si>
  <si>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</si>
  <si>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</si>
  <si>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</si>
  <si>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</si>
  <si>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</si>
  <si>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</si>
  <si>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</si>
  <si>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</si>
  <si>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</si>
  <si>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</si>
  <si>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</si>
  <si>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</si>
  <si>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</si>
  <si>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</si>
  <si>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</si>
  <si>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</si>
  <si>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</si>
  <si>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</si>
  <si>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</si>
  <si>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</si>
  <si>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</si>
  <si>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</si>
  <si>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</si>
  <si>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</si>
  <si>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</si>
  <si>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</si>
  <si>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</si>
  <si>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</si>
  <si>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</si>
  <si>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</si>
  <si>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</si>
  <si>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</si>
  <si>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</si>
  <si>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</si>
  <si>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</si>
  <si>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</si>
  <si>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</si>
  <si>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</si>
  <si>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</si>
  <si>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</si>
  <si>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</si>
  <si>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</si>
  <si>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</si>
  <si>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</si>
  <si>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</si>
  <si>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</si>
  <si>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</si>
  <si>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</si>
  <si>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</si>
  <si>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</si>
  <si>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</si>
  <si>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</si>
  <si>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</si>
  <si>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</si>
  <si>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</si>
  <si>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</si>
  <si>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</si>
  <si>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</si>
  <si>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</si>
  <si>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</si>
  <si>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</si>
  <si>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</si>
  <si>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</si>
  <si>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</si>
  <si>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</si>
  <si>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</si>
  <si>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</si>
  <si>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</si>
  <si>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</si>
  <si>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</si>
  <si>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</si>
  <si>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</si>
  <si>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</si>
  <si>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</si>
  <si>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</si>
  <si>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</si>
  <si>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</si>
  <si>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</si>
  <si>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</si>
  <si>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</si>
  <si>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</si>
  <si>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</si>
  <si>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</si>
  <si>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</si>
  <si>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</si>
  <si>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</si>
  <si>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</si>
  <si>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</si>
  <si>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</si>
  <si>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</si>
  <si>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</si>
  <si>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</si>
  <si>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</si>
  <si>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</si>
  <si>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</si>
  <si>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</si>
  <si>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</si>
  <si>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</si>
  <si>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</si>
  <si>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</si>
  <si>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</si>
  <si>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</si>
  <si>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</si>
  <si>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</si>
  <si>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</si>
  <si>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</si>
  <si>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</si>
  <si>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</si>
  <si>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</si>
  <si>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</si>
  <si>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</si>
  <si>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</si>
  <si>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</si>
  <si>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</si>
  <si>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</si>
  <si>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</si>
  <si>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</si>
  <si>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</si>
  <si>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</si>
  <si>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</si>
  <si>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</si>
  <si>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</si>
  <si>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</si>
  <si>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</si>
  <si>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</si>
  <si>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</si>
  <si>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</si>
  <si>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</si>
  <si>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</si>
  <si>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</si>
  <si>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</si>
  <si>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</si>
  <si>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</si>
  <si>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</si>
  <si>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</si>
  <si>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</si>
  <si>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</si>
  <si>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</si>
  <si>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</si>
  <si>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</si>
  <si>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</si>
  <si>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</si>
  <si>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</si>
  <si>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</si>
  <si>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</si>
  <si>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</si>
  <si>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</si>
  <si>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</si>
  <si>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</si>
  <si>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</si>
  <si>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</si>
  <si>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</si>
  <si>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</si>
  <si>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</si>
  <si>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</si>
  <si>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</si>
  <si>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</si>
  <si>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</si>
  <si>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</si>
  <si>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</si>
  <si>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</si>
  <si>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</si>
  <si>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</si>
  <si>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</si>
  <si>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</si>
  <si>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</si>
  <si>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</si>
  <si>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</si>
  <si>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</si>
  <si>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</si>
  <si>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</si>
  <si>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</si>
  <si>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</si>
  <si>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</si>
  <si>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</si>
  <si>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</si>
  <si>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</si>
  <si>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</si>
  <si>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</si>
  <si>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</si>
  <si>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</si>
  <si>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</si>
  <si>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</si>
  <si>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</si>
  <si>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</si>
  <si>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</si>
  <si>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</si>
  <si>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</si>
  <si>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</si>
  <si>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</si>
  <si>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</si>
  <si>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</si>
  <si>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</si>
  <si>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</si>
  <si>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</si>
  <si>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</si>
  <si>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</si>
  <si>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</si>
  <si>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</si>
  <si>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</si>
  <si>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</si>
  <si>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</si>
  <si>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</si>
  <si>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</si>
  <si>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</si>
  <si>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</si>
  <si>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</si>
  <si>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</si>
  <si>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</si>
  <si>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</si>
  <si>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</si>
  <si>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</si>
  <si>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</si>
  <si>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</si>
  <si>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</si>
  <si>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</si>
  <si>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</si>
  <si>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</si>
  <si>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</si>
  <si>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</si>
  <si>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</si>
  <si>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</si>
  <si>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</si>
  <si>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</si>
  <si>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</si>
  <si>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</si>
  <si>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</si>
  <si>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</si>
  <si>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</si>
  <si>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</si>
  <si>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</si>
  <si>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</si>
  <si>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</si>
  <si>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</si>
  <si>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</si>
  <si>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</si>
  <si>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</si>
  <si>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</si>
  <si>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</si>
  <si>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</si>
  <si>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</si>
  <si>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</si>
  <si>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</si>
  <si>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</si>
  <si>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</si>
  <si>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</si>
  <si>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</si>
  <si>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</si>
  <si>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</si>
  <si>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</si>
  <si>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</si>
  <si>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</si>
  <si>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</si>
  <si>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</si>
  <si>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</si>
  <si>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</si>
  <si>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</si>
  <si>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</si>
  <si>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</si>
  <si>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</si>
  <si>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</si>
  <si>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</si>
  <si>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</si>
  <si>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</si>
  <si>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</si>
  <si>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</si>
  <si>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</si>
  <si>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</si>
  <si>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</si>
  <si>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</si>
  <si>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</si>
  <si>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</si>
  <si>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</si>
  <si>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</si>
  <si>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</si>
  <si>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</si>
  <si>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</si>
  <si>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</si>
  <si>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</si>
  <si>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</si>
  <si>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</si>
  <si>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</si>
  <si>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</si>
  <si>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</si>
  <si>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</si>
  <si>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</si>
  <si>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</si>
  <si>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</si>
  <si>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</si>
  <si>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</si>
  <si>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</si>
  <si>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</si>
  <si>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</si>
  <si>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</si>
  <si>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</si>
  <si>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</si>
  <si>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</si>
  <si>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</si>
  <si>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</si>
  <si>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</si>
  <si>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</si>
  <si>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</si>
  <si>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</si>
  <si>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</si>
  <si>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</si>
  <si>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</si>
  <si>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</si>
  <si>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</si>
  <si>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</si>
  <si>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</si>
  <si>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</si>
  <si>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</si>
  <si>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</si>
  <si>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</si>
  <si>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</si>
  <si>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</si>
  <si>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</si>
  <si>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</si>
  <si>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</si>
  <si>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</si>
  <si>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</si>
  <si>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</si>
  <si>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</si>
  <si>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</si>
  <si>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</si>
  <si>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</si>
  <si>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</si>
  <si>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</si>
  <si>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</si>
  <si>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</si>
  <si>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</si>
  <si>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</si>
  <si>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</si>
  <si>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</si>
  <si>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</si>
  <si>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</si>
  <si>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</si>
  <si>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</si>
  <si>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</si>
  <si>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</si>
  <si>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</si>
  <si>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</si>
  <si>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</si>
  <si>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</si>
  <si>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</si>
  <si>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</si>
  <si>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</si>
  <si>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</si>
  <si>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</si>
  <si>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</si>
  <si>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</si>
  <si>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</si>
  <si>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</si>
  <si>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</si>
  <si>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</si>
  <si>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</si>
  <si>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</si>
  <si>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</si>
  <si>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</si>
  <si>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</si>
  <si>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</si>
  <si>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</si>
  <si>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</si>
  <si>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</si>
  <si>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</si>
  <si>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</si>
  <si>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</si>
  <si>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</si>
  <si>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</si>
  <si>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</si>
  <si>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</si>
  <si>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</si>
  <si>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</si>
  <si>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</si>
  <si>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</si>
  <si>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</si>
  <si>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</si>
  <si>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</si>
  <si>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</si>
  <si>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</si>
  <si>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</si>
  <si>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</si>
  <si>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</si>
  <si>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</si>
  <si>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</si>
  <si>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</si>
  <si>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</si>
  <si>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</si>
  <si>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</si>
  <si>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</si>
  <si>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</si>
  <si>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</si>
  <si>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</si>
  <si>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</si>
  <si>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</si>
  <si>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</si>
  <si>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</si>
  <si>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</si>
  <si>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</si>
  <si>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</si>
  <si>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</si>
  <si>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</si>
  <si>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</si>
  <si>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</si>
  <si>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</si>
  <si>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</si>
  <si>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</si>
  <si>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</si>
  <si>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</si>
  <si>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</si>
  <si>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</si>
  <si>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</si>
  <si>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</si>
  <si>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</si>
  <si>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</si>
  <si>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</si>
  <si>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</si>
  <si>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</si>
  <si>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</si>
  <si>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</si>
  <si>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</si>
  <si>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</si>
  <si>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</si>
  <si>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</si>
  <si>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</si>
  <si>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</si>
  <si>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</si>
  <si>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</si>
  <si>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</si>
  <si>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</si>
  <si>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</si>
  <si>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</si>
  <si>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</si>
  <si>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</si>
  <si>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</si>
  <si>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</si>
  <si>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</si>
  <si>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</si>
  <si>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</si>
  <si>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</si>
  <si>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</si>
  <si>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</si>
  <si>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</si>
  <si>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</si>
  <si>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</si>
  <si>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</si>
  <si>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</si>
  <si>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</si>
  <si>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</si>
  <si>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</si>
  <si>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</si>
  <si>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</si>
  <si>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</si>
  <si>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</si>
  <si>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</si>
  <si>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</si>
  <si>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</si>
  <si>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</si>
  <si>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</si>
  <si>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</si>
  <si>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</si>
  <si>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</si>
  <si>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</si>
  <si>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</si>
  <si>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</si>
  <si>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</si>
  <si>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</si>
  <si>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</si>
  <si>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</si>
  <si>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</si>
  <si>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</si>
  <si>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</si>
  <si>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</si>
  <si>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</si>
  <si>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</si>
  <si>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</si>
  <si>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</si>
  <si>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</si>
  <si>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</si>
  <si>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</si>
  <si>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</si>
  <si>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</si>
  <si>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</si>
  <si>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</si>
  <si>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</si>
  <si>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</si>
  <si>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</si>
  <si>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</si>
  <si>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</si>
  <si>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</si>
  <si>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</si>
  <si>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</si>
  <si>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</si>
  <si>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</si>
  <si>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</si>
  <si>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</si>
  <si>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</si>
  <si>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</si>
  <si>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</si>
  <si>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</si>
  <si>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</si>
  <si>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</si>
  <si>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</si>
  <si>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</si>
  <si>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</si>
  <si>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</si>
  <si>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</si>
  <si>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</si>
  <si>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</si>
  <si>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</si>
  <si>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</si>
  <si>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</si>
  <si>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</si>
  <si>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</si>
  <si>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</si>
  <si>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</si>
  <si>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</si>
  <si>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</si>
  <si>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</si>
  <si>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</si>
  <si>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</si>
  <si>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</si>
  <si>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</si>
  <si>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</si>
  <si>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</si>
  <si>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</si>
  <si>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</si>
  <si>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</si>
  <si>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</si>
  <si>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</si>
  <si>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</si>
  <si>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</si>
  <si>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</si>
  <si>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</si>
  <si>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</si>
  <si>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</si>
  <si>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</si>
  <si>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</si>
  <si>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</si>
  <si>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</si>
  <si>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</si>
  <si>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</si>
  <si>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</si>
  <si>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</si>
  <si>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</si>
  <si>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</si>
  <si>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</si>
  <si>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</si>
  <si>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</si>
  <si>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</si>
  <si>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</si>
  <si>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</si>
  <si>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</si>
  <si>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</si>
  <si>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</si>
  <si>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</si>
  <si>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</si>
  <si>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</si>
  <si>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</si>
  <si>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</si>
  <si>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</si>
  <si>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</si>
  <si>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</si>
  <si>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</si>
  <si>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</si>
  <si>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</si>
  <si>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</si>
  <si>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</si>
  <si>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</si>
  <si>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</si>
  <si>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</si>
  <si>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</si>
  <si>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</si>
  <si>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</si>
  <si>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</si>
  <si>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</si>
  <si>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</si>
  <si>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</si>
  <si>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</si>
  <si>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</si>
  <si>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</si>
  <si>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</si>
  <si>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</si>
  <si>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</si>
  <si>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</si>
  <si>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</si>
  <si>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</si>
  <si>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</si>
  <si>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</si>
  <si>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</si>
  <si>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</si>
  <si>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</si>
  <si>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</si>
  <si>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</si>
  <si>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</si>
  <si>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</si>
  <si>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</si>
  <si>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</si>
  <si>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</si>
  <si>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</si>
  <si>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</si>
  <si>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</si>
  <si>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</si>
  <si>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</si>
  <si>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</si>
  <si>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</si>
  <si>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</si>
  <si>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</si>
  <si>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</si>
  <si>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</si>
  <si>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</si>
  <si>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</si>
  <si>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</si>
  <si>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</si>
  <si>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</si>
  <si>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</si>
  <si>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</si>
  <si>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</si>
  <si>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</si>
  <si>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</si>
  <si>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</si>
  <si>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</si>
  <si>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</si>
  <si>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</si>
  <si>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</si>
  <si>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</si>
  <si>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</si>
  <si>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</si>
  <si>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</si>
  <si>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</si>
  <si>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</si>
  <si>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</si>
  <si>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</si>
  <si>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</si>
  <si>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</si>
  <si>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</si>
  <si>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</si>
  <si>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</si>
  <si>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</si>
  <si>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</si>
  <si>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</si>
  <si>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</si>
  <si>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</si>
  <si>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</si>
  <si>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</si>
  <si>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</si>
  <si>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</si>
  <si>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</si>
  <si>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</si>
  <si>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</si>
  <si>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</si>
  <si>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</si>
  <si>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</si>
  <si>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</si>
  <si>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</si>
  <si>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</si>
  <si>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</si>
  <si>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</si>
  <si>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</si>
  <si>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</si>
  <si>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</si>
  <si>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</si>
  <si>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</si>
  <si>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</si>
  <si>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</si>
  <si>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</si>
  <si>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</si>
  <si>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</si>
  <si>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</si>
  <si>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</si>
  <si>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</si>
  <si>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</si>
  <si>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</si>
  <si>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</si>
  <si>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</si>
  <si>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</si>
  <si>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</si>
  <si>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</si>
  <si>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</si>
  <si>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</si>
  <si>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</si>
  <si>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</si>
  <si>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</si>
  <si>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</si>
  <si>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</si>
  <si>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</si>
  <si>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</si>
  <si>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</si>
  <si>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</si>
  <si>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</si>
  <si>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</si>
  <si>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</si>
  <si>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</si>
  <si>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</si>
  <si>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</si>
  <si>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</si>
  <si>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</si>
  <si>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</si>
  <si>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</si>
  <si>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</si>
  <si>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</si>
  <si>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</si>
  <si>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</si>
  <si>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</si>
  <si>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</si>
  <si>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</si>
  <si>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</si>
  <si>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</si>
  <si>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</si>
  <si>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</si>
  <si>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</si>
  <si>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</si>
  <si>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</si>
  <si>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</si>
  <si>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</si>
  <si>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</si>
  <si>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</si>
  <si>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</si>
  <si>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</si>
  <si>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</si>
  <si>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</si>
  <si>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</si>
  <si>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</si>
  <si>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</si>
  <si>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</si>
  <si>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</si>
  <si>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</si>
  <si>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</si>
  <si>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</si>
  <si>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</si>
  <si>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</si>
  <si>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</si>
  <si>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</si>
  <si>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</si>
  <si>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</si>
  <si>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</si>
  <si>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</si>
  <si>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</si>
  <si>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</si>
  <si>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</si>
  <si>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</si>
  <si>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</si>
  <si>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</si>
  <si>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</si>
  <si>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</si>
  <si>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</si>
  <si>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</si>
  <si>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</si>
  <si>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</si>
  <si>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</si>
  <si>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</si>
  <si>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</si>
  <si>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</si>
  <si>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</si>
  <si>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</si>
  <si>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</si>
  <si>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</si>
  <si>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</si>
  <si>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</si>
  <si>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</si>
  <si>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</si>
  <si>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</si>
  <si>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</si>
  <si>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</si>
  <si>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</si>
  <si>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</si>
  <si>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</si>
  <si>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</si>
  <si>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</si>
  <si>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</si>
  <si>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</si>
  <si>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</si>
  <si>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</si>
  <si>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</si>
  <si>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</si>
  <si>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</si>
  <si>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</si>
  <si>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</si>
  <si>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</si>
  <si>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</si>
  <si>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</si>
  <si>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</si>
  <si>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</si>
  <si>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</si>
  <si>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</si>
  <si>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</si>
  <si>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</si>
  <si>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</si>
  <si>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</si>
  <si>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</si>
  <si>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</si>
  <si>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</si>
  <si>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</si>
  <si>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</si>
  <si>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</si>
  <si>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</si>
  <si>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</si>
  <si>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</si>
  <si>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</si>
  <si>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</si>
  <si>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</si>
  <si>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</si>
  <si>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</si>
  <si>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</si>
  <si>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</si>
  <si>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</si>
  <si>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</si>
  <si>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</si>
  <si>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</si>
  <si>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</si>
  <si>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</si>
  <si>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</si>
  <si>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</si>
  <si>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</si>
  <si>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</si>
  <si>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</si>
  <si>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</si>
  <si>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</si>
  <si>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</si>
  <si>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</si>
  <si>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</si>
  <si>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</si>
  <si>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</si>
  <si>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</si>
  <si>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</si>
  <si>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</si>
  <si>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</si>
  <si>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</si>
  <si>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</si>
  <si>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</si>
  <si>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</si>
  <si>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</si>
  <si>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</si>
  <si>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</si>
  <si>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</si>
  <si>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</si>
  <si>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</si>
  <si>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</si>
  <si>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</si>
  <si>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</si>
  <si>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</si>
  <si>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</si>
  <si>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</si>
  <si>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</si>
  <si>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</si>
  <si>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</si>
  <si>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</si>
  <si>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</si>
  <si>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</si>
  <si>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</si>
  <si>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</si>
  <si>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</si>
  <si>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</si>
  <si>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</si>
  <si>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</si>
  <si>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</si>
  <si>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</si>
  <si>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</si>
  <si>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</si>
  <si>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</si>
  <si>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</si>
  <si>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</si>
  <si>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</si>
  <si>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</si>
  <si>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</si>
  <si>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</si>
  <si>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</si>
  <si>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</si>
  <si>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</si>
  <si>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</si>
  <si>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</si>
  <si>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</si>
  <si>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</si>
  <si>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</si>
  <si>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</si>
  <si>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</si>
  <si>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</si>
  <si>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</si>
  <si>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</si>
  <si>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</si>
  <si>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</si>
  <si>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</si>
  <si>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</si>
  <si>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</si>
  <si>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</si>
  <si>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</si>
  <si>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</si>
  <si>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</si>
  <si>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</si>
  <si>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</si>
  <si>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</si>
  <si>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</si>
  <si>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</si>
  <si>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</si>
  <si>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</si>
  <si>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</si>
  <si>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</si>
  <si>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</si>
  <si>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</si>
  <si>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</si>
  <si>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</si>
  <si>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</si>
  <si>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</si>
  <si>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</si>
  <si>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</si>
  <si>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</si>
  <si>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</si>
  <si>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</si>
  <si>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</si>
  <si>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</si>
  <si>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</si>
  <si>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</si>
  <si>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</si>
  <si>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</si>
  <si>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</si>
  <si>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</si>
  <si>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</si>
  <si>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</si>
  <si>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</si>
  <si>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</si>
  <si>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</si>
  <si>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</si>
  <si>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</si>
  <si>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</si>
  <si>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</si>
  <si>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</si>
  <si>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</si>
  <si>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</si>
  <si>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</si>
  <si>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</si>
  <si>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</si>
  <si>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</si>
  <si>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</si>
  <si>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</si>
  <si>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</si>
  <si>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</si>
  <si>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</si>
  <si>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</si>
  <si>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</si>
  <si>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</si>
  <si>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</si>
  <si>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</si>
  <si>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</si>
  <si>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</si>
  <si>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</si>
  <si>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</si>
  <si>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</si>
  <si>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</si>
  <si>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</si>
  <si>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</si>
  <si>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</si>
  <si>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</si>
  <si>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</si>
  <si>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</si>
  <si>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</si>
  <si>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</si>
  <si>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</si>
  <si>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</si>
  <si>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</si>
  <si>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</si>
  <si>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</si>
  <si>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</si>
  <si>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</si>
  <si>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</si>
  <si>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</si>
  <si>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</si>
  <si>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</si>
  <si>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</si>
  <si>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</si>
  <si>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</si>
  <si>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</si>
  <si>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</si>
  <si>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</si>
  <si>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</si>
  <si>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</si>
  <si>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</si>
  <si>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</si>
  <si>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</si>
  <si>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</si>
  <si>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</si>
  <si>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</si>
  <si>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</si>
  <si>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</si>
  <si>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</si>
  <si>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</si>
  <si>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</si>
  <si>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</si>
  <si>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</si>
  <si>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</si>
  <si>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</si>
  <si>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</si>
  <si>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</si>
  <si>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</si>
  <si>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</si>
  <si>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</si>
  <si>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</si>
  <si>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</si>
  <si>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</si>
  <si>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</si>
  <si>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</si>
  <si>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</si>
  <si>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</si>
  <si>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</si>
  <si>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</si>
  <si>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</si>
  <si>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</si>
  <si>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</si>
  <si>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</si>
  <si>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</si>
  <si>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</si>
  <si>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</si>
  <si>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</si>
  <si>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</si>
  <si>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</si>
  <si>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</si>
  <si>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</si>
  <si>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</si>
  <si>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</si>
  <si>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</si>
  <si>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</si>
  <si>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</si>
  <si>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</si>
  <si>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</si>
  <si>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</si>
  <si>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</si>
  <si>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</si>
  <si>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</si>
  <si>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</si>
  <si>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</si>
  <si>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</si>
  <si>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</si>
  <si>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</si>
  <si>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</si>
  <si>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</si>
  <si>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</si>
  <si>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</si>
  <si>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</si>
  <si>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</si>
  <si>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</si>
  <si>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</si>
  <si>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</si>
  <si>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</si>
  <si>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</si>
  <si>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</si>
  <si>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</si>
  <si>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</si>
  <si>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</si>
  <si>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</si>
  <si>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</si>
  <si>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</si>
  <si>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</si>
  <si>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</si>
  <si>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</si>
  <si>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</si>
  <si>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</si>
  <si>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</si>
  <si>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</si>
  <si>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</si>
  <si>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</si>
  <si>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</si>
  <si>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</si>
  <si>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</si>
  <si>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</si>
  <si>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</si>
  <si>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</si>
  <si>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</si>
  <si>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</si>
  <si>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</si>
  <si>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</si>
  <si>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</si>
  <si>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</si>
  <si>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</si>
  <si>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</si>
  <si>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</si>
  <si>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</si>
  <si>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</si>
  <si>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</si>
  <si>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</si>
  <si>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</si>
  <si>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</si>
  <si>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</si>
  <si>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</si>
  <si>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</si>
  <si>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</si>
  <si>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</si>
  <si>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</si>
  <si>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</si>
  <si>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</si>
  <si>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</si>
  <si>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</si>
  <si>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</si>
  <si>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</si>
  <si>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</si>
  <si>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</si>
  <si>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</si>
  <si>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</si>
  <si>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</si>
  <si>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</si>
  <si>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</si>
  <si>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</si>
  <si>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</si>
  <si>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</si>
  <si>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</si>
  <si>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</si>
  <si>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</si>
  <si>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</si>
  <si>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</si>
  <si>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</si>
  <si>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</si>
  <si>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</si>
  <si>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</si>
  <si>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</si>
  <si>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</si>
  <si>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</si>
  <si>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</si>
  <si>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</si>
  <si>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</si>
  <si>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</si>
  <si>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</si>
  <si>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</si>
  <si>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</si>
  <si>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</si>
  <si>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</si>
  <si>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</si>
  <si>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</si>
  <si>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</si>
  <si>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</si>
  <si>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</si>
  <si>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</si>
  <si>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</si>
  <si>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</si>
  <si>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</si>
  <si>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</si>
  <si>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</si>
  <si>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</si>
  <si>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</si>
  <si>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</si>
  <si>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</si>
  <si>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</si>
  <si>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</si>
  <si>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</si>
  <si>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</si>
  <si>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</si>
  <si>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</si>
  <si>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</si>
  <si>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</si>
  <si>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</si>
  <si>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</si>
  <si>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</si>
  <si>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</si>
  <si>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</si>
  <si>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</si>
  <si>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</si>
  <si>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</si>
  <si>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</si>
  <si>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</si>
  <si>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</si>
  <si>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</si>
  <si>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</si>
  <si>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</si>
  <si>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</si>
  <si>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</si>
  <si>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</si>
  <si>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</si>
  <si>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</si>
  <si>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</si>
  <si>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</si>
  <si>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</si>
  <si>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</si>
  <si>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</si>
  <si>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</si>
  <si>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</si>
  <si>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</si>
  <si>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</si>
  <si>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</si>
  <si>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</si>
  <si>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</si>
  <si>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</si>
  <si>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</si>
  <si>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</si>
  <si>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</si>
  <si>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</si>
  <si>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</si>
  <si>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</si>
  <si>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</si>
  <si>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</si>
  <si>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</si>
  <si>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</si>
  <si>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</si>
  <si>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</si>
  <si>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</si>
  <si>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</si>
  <si>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</si>
  <si>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</si>
  <si>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</si>
  <si>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</si>
  <si>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</si>
  <si>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</si>
  <si>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</si>
  <si>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</si>
  <si>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</si>
  <si>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</si>
  <si>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</si>
  <si>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</si>
  <si>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</si>
  <si>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</si>
  <si>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</si>
  <si>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</si>
  <si>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</si>
  <si>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</si>
  <si>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</si>
  <si>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</si>
  <si>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</si>
  <si>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</si>
  <si>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</si>
  <si>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</si>
  <si>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</si>
  <si>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</si>
  <si>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</si>
  <si>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</si>
  <si>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</si>
  <si>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</si>
  <si>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</si>
  <si>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</si>
  <si>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</si>
  <si>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</si>
  <si>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</si>
  <si>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</si>
  <si>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</si>
  <si>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</si>
  <si>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</si>
  <si>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</si>
  <si>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</si>
  <si>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</si>
  <si>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</si>
  <si>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</si>
  <si>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</si>
  <si>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</si>
  <si>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</si>
  <si>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</si>
  <si>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</si>
  <si>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</si>
  <si>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</si>
  <si>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</si>
  <si>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</si>
  <si>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</si>
  <si>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</si>
  <si>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</si>
  <si>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</si>
  <si>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</si>
  <si>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</si>
  <si>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</si>
  <si>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</si>
  <si>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</si>
  <si>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</si>
  <si>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</si>
  <si>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</si>
  <si>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</si>
  <si>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</si>
  <si>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</si>
  <si>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</si>
  <si>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</si>
  <si>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</si>
  <si>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</si>
  <si>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</si>
  <si>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</si>
  <si>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</si>
  <si>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</si>
  <si>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</si>
  <si>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</si>
  <si>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</si>
  <si>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</si>
  <si>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</si>
  <si>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</si>
  <si>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</si>
  <si>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</si>
  <si>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</si>
  <si>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</si>
  <si>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</si>
  <si>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</si>
  <si>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</si>
  <si>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</si>
  <si>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</si>
  <si>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</si>
  <si>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</si>
  <si>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</si>
  <si>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</si>
  <si>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</si>
  <si>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</si>
  <si>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</si>
  <si>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</si>
  <si>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</si>
  <si>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</si>
  <si>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</si>
  <si>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</si>
  <si>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</si>
  <si>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</si>
  <si>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</si>
  <si>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</si>
  <si>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</si>
  <si>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</si>
  <si>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</si>
  <si>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</si>
  <si>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</si>
  <si>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</si>
  <si>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</si>
  <si>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</si>
  <si>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</si>
  <si>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</si>
  <si>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</si>
  <si>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</si>
  <si>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</si>
  <si>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</si>
  <si>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</si>
  <si>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</si>
  <si>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</si>
  <si>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</si>
  <si>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</si>
  <si>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</si>
  <si>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</si>
  <si>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</si>
  <si>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</si>
  <si>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</si>
  <si>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</si>
  <si>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</si>
  <si>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</si>
  <si>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</si>
  <si>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</si>
  <si>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</si>
  <si>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</si>
  <si>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</si>
  <si>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</si>
  <si>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</si>
  <si>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</si>
  <si>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</si>
  <si>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</si>
  <si>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</si>
  <si>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</si>
  <si>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</si>
  <si>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</si>
  <si>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</si>
  <si>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</si>
  <si>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</si>
  <si>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</si>
  <si>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</si>
  <si>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</si>
  <si>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</si>
  <si>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</si>
  <si>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</si>
  <si>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</si>
  <si>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</si>
  <si>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</si>
  <si>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</si>
  <si>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</si>
  <si>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</si>
  <si>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</si>
  <si>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</si>
  <si>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</si>
  <si>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</si>
  <si>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</si>
  <si>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</si>
  <si>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</si>
  <si>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</si>
  <si>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</si>
  <si>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</si>
  <si>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</si>
  <si>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</si>
  <si>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</si>
  <si>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</si>
  <si>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</si>
  <si>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</si>
  <si>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</si>
  <si>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</si>
  <si>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</si>
  <si>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</si>
  <si>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</si>
  <si>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</si>
  <si>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</si>
  <si>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</si>
  <si>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</si>
  <si>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</si>
  <si>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</si>
  <si>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</si>
  <si>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</si>
  <si>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</si>
  <si>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</si>
  <si>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</si>
  <si>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</si>
  <si>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</si>
  <si>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</si>
  <si>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</si>
  <si>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</si>
  <si>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</si>
  <si>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</si>
  <si>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</si>
  <si>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</si>
  <si>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</si>
  <si>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</si>
  <si>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</si>
  <si>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</si>
  <si>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</si>
  <si>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</si>
  <si>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</si>
  <si>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</si>
  <si>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</si>
  <si>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</si>
  <si>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</si>
  <si>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</si>
  <si>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</si>
  <si>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</si>
  <si>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</si>
  <si>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</si>
  <si>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</si>
  <si>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</si>
  <si>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</si>
  <si>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</si>
  <si>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</si>
  <si>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</si>
  <si>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</si>
  <si>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</si>
  <si>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</si>
  <si>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</si>
  <si>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</si>
  <si>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</si>
  <si>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</si>
  <si>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</si>
  <si>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</si>
  <si>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</si>
  <si>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</si>
  <si>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</si>
  <si>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</si>
  <si>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</si>
  <si>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</si>
  <si>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</si>
  <si>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</si>
  <si>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</si>
  <si>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</si>
  <si>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</si>
  <si>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</si>
  <si>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</si>
  <si>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</si>
  <si>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</si>
  <si>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</si>
  <si>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</si>
  <si>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</si>
  <si>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</si>
  <si>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</si>
  <si>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</si>
  <si>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</si>
  <si>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</si>
  <si>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</si>
  <si>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</si>
  <si>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</si>
  <si>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</si>
  <si>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</si>
  <si>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</si>
  <si>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</si>
  <si>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</si>
  <si>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</si>
  <si>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</si>
  <si>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</si>
  <si>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</si>
  <si>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</si>
  <si>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</si>
  <si>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</si>
  <si>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</si>
  <si>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</si>
  <si>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</si>
  <si>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</si>
  <si>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</si>
  <si>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</si>
  <si>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</si>
  <si>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</si>
  <si>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</si>
  <si>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</si>
  <si>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</si>
  <si>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</si>
  <si>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</si>
  <si>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</si>
  <si>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</si>
  <si>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</si>
  <si>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</si>
  <si>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</si>
  <si>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</si>
  <si>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</si>
  <si>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</si>
  <si>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</si>
  <si>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</si>
  <si>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</si>
  <si>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</si>
  <si>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</si>
  <si>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</si>
  <si>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</si>
  <si>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</si>
  <si>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</si>
  <si>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</si>
  <si>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</si>
  <si>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</si>
  <si>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</si>
  <si>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</si>
  <si>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</si>
  <si>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</si>
  <si>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</si>
  <si>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</si>
  <si>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</si>
  <si>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</si>
  <si>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</si>
  <si>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</si>
  <si>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</si>
  <si>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</si>
  <si>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</si>
  <si>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</si>
  <si>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</si>
  <si>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</si>
  <si>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</si>
  <si>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</si>
  <si>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</si>
  <si>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</si>
  <si>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</si>
  <si>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</si>
  <si>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</si>
  <si>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</si>
  <si>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</si>
  <si>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</si>
  <si>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</si>
  <si>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</si>
  <si>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</si>
  <si>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</si>
  <si>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</si>
  <si>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</si>
  <si>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</si>
  <si>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</si>
  <si>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</si>
  <si>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</si>
  <si>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</si>
  <si>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</si>
  <si>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</si>
  <si>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</si>
  <si>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</si>
  <si>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</si>
  <si>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</si>
  <si>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</si>
  <si>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</si>
  <si>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</si>
  <si>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</si>
  <si>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</si>
  <si>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</si>
  <si>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</si>
  <si>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</si>
  <si>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</si>
  <si>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</si>
  <si>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</si>
  <si>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</si>
  <si>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</si>
  <si>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</si>
  <si>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</si>
  <si>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</si>
  <si>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</si>
  <si>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</si>
  <si>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</si>
  <si>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</si>
  <si>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</si>
  <si>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</si>
  <si>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</si>
  <si>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</si>
  <si>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</si>
  <si>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</si>
  <si>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</si>
  <si>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</si>
  <si>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</si>
  <si>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</si>
  <si>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</si>
  <si>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</si>
  <si>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</si>
  <si>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</si>
  <si>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</si>
  <si>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</si>
  <si>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</si>
  <si>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</si>
  <si>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</si>
  <si>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</si>
  <si>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</si>
  <si>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</si>
  <si>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</si>
  <si>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</si>
  <si>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</si>
  <si>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</si>
  <si>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</si>
  <si>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</si>
  <si>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</si>
  <si>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</si>
  <si>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</si>
  <si>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</si>
  <si>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</si>
  <si>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</si>
  <si>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</si>
  <si>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</si>
  <si>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</si>
  <si>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</si>
  <si>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</si>
  <si>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</si>
  <si>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</si>
  <si>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</si>
  <si>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</si>
  <si>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</si>
  <si>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</si>
  <si>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</si>
  <si>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</si>
  <si>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</si>
  <si>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</si>
  <si>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</si>
  <si>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</si>
  <si>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</si>
  <si>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</si>
  <si>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</si>
  <si>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</si>
  <si>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</si>
  <si>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</si>
  <si>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</si>
  <si>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</si>
  <si>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</si>
  <si>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</si>
  <si>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</si>
  <si>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</si>
  <si>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</si>
  <si>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</si>
  <si>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</si>
  <si>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</si>
  <si>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</si>
  <si>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</si>
  <si>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</si>
  <si>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</si>
  <si>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</si>
  <si>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</si>
  <si>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</si>
  <si>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</si>
  <si>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</si>
  <si>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</si>
  <si>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</si>
  <si>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</si>
  <si>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</si>
  <si>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</si>
  <si>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</si>
  <si>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</si>
  <si>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</si>
  <si>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</si>
  <si>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</si>
  <si>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</si>
  <si>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</si>
  <si>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</si>
  <si>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</si>
  <si>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</si>
  <si>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</si>
  <si>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</si>
  <si>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</si>
  <si>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</si>
  <si>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</si>
  <si>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</si>
  <si>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</si>
  <si>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</si>
  <si>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</si>
  <si>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</si>
  <si>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</si>
  <si>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</si>
  <si>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</si>
  <si>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</si>
  <si>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</si>
  <si>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</si>
  <si>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</si>
  <si>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</si>
  <si>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</si>
  <si>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</si>
  <si>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</si>
  <si>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</si>
  <si>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</si>
  <si>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</si>
  <si>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</si>
  <si>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</si>
  <si>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</si>
  <si>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</si>
  <si>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</si>
  <si>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</si>
  <si>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</si>
  <si>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</si>
  <si>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</si>
  <si>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</si>
  <si>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</si>
  <si>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</si>
  <si>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</si>
  <si>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</si>
  <si>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</si>
  <si>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</si>
  <si>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</si>
  <si>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</si>
  <si>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</si>
  <si>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</si>
  <si>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</si>
  <si>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</si>
  <si>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</si>
  <si>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</si>
  <si>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</si>
  <si>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</si>
  <si>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</si>
  <si>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</si>
  <si>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</si>
  <si>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</si>
  <si>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</si>
  <si>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</si>
  <si>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</si>
  <si>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</si>
  <si>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</si>
  <si>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</si>
  <si>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</si>
  <si>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</si>
  <si>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</si>
  <si>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</si>
  <si>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</si>
  <si>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</si>
  <si>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</si>
  <si>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</si>
  <si>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</si>
  <si>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</si>
  <si>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</si>
  <si>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</si>
  <si>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</si>
  <si>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</si>
  <si>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</si>
  <si>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</si>
  <si>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</si>
  <si>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</si>
  <si>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</si>
  <si>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</si>
  <si>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</si>
  <si>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</si>
  <si>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</si>
  <si>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</si>
  <si>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</si>
  <si>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</si>
  <si>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</si>
  <si>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</si>
  <si>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</si>
  <si>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</si>
  <si>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</si>
  <si>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</si>
  <si>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</si>
  <si>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</si>
  <si>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</si>
  <si>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</si>
  <si>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</si>
  <si>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</si>
  <si>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</si>
  <si>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</si>
  <si>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</si>
  <si>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</si>
  <si>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</si>
  <si>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</si>
  <si>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</si>
  <si>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</si>
  <si>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</si>
  <si>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</si>
  <si>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</si>
  <si>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</si>
  <si>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</si>
  <si>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</si>
  <si>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</si>
  <si>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</si>
  <si>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</si>
  <si>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</si>
  <si>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</si>
  <si>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</si>
  <si>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</si>
  <si>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</si>
  <si>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</si>
  <si>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</si>
  <si>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</si>
  <si>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</si>
  <si>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</si>
  <si>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</si>
  <si>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</si>
  <si>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</si>
  <si>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</si>
  <si>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</si>
  <si>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</si>
  <si>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</si>
  <si>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</si>
  <si>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</si>
  <si>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</si>
  <si>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</si>
  <si>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</si>
  <si>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</si>
  <si>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</si>
  <si>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</si>
  <si>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</si>
  <si>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</si>
  <si>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</si>
  <si>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</si>
  <si>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</si>
  <si>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</si>
  <si>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</si>
  <si>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</si>
  <si>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</si>
  <si>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</si>
  <si>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</si>
  <si>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</si>
  <si>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</si>
  <si>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</si>
  <si>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</si>
  <si>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</si>
  <si>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</si>
  <si>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</si>
  <si>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</si>
  <si>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</si>
  <si>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</si>
  <si>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</si>
  <si>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</si>
  <si>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</si>
  <si>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</si>
  <si>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</si>
  <si>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</si>
  <si>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</si>
  <si>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</si>
  <si>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</si>
  <si>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</si>
  <si>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</si>
  <si>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</si>
  <si>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</si>
  <si>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</si>
  <si>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</si>
  <si>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</si>
  <si>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</si>
  <si>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</si>
  <si>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</si>
  <si>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</si>
  <si>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</si>
  <si>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</si>
  <si>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</si>
  <si>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</si>
  <si>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</si>
  <si>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</si>
  <si>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</si>
  <si>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</si>
  <si>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</si>
  <si>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</si>
  <si>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</si>
  <si>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</si>
  <si>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</si>
  <si>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</si>
  <si>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</si>
  <si>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</si>
  <si>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</si>
  <si>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</si>
  <si>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</si>
  <si>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</si>
  <si>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</si>
  <si>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</si>
  <si>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</si>
  <si>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</si>
  <si>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</si>
  <si>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</si>
  <si>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</si>
  <si>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</si>
  <si>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</si>
  <si>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</si>
  <si>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</si>
  <si>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</si>
  <si>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</si>
  <si>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</si>
  <si>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</si>
  <si>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</si>
  <si>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</si>
  <si>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</si>
  <si>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</si>
  <si>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</si>
  <si>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</si>
  <si>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</si>
  <si>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</si>
  <si>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</si>
  <si>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</si>
  <si>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</si>
  <si>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</si>
  <si>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</si>
  <si>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</si>
  <si>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</si>
  <si>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</si>
  <si>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</si>
  <si>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</si>
  <si>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</si>
  <si>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</si>
  <si>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</si>
  <si>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</si>
  <si>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</si>
  <si>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</si>
  <si>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</si>
  <si>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</si>
  <si>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</si>
  <si>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</si>
  <si>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</si>
  <si>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</si>
  <si>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</si>
  <si>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</si>
  <si>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</si>
  <si>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</si>
  <si>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</si>
  <si>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</si>
  <si>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</si>
  <si>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</si>
  <si>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</si>
  <si>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</si>
  <si>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</si>
  <si>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</si>
  <si>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</si>
  <si>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</si>
  <si>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</si>
  <si>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</si>
  <si>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</si>
  <si>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</si>
  <si>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</si>
  <si>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</si>
  <si>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</si>
  <si>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</si>
  <si>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</si>
  <si>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</si>
  <si>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</si>
  <si>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</si>
  <si>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</si>
  <si>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</si>
  <si>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</si>
  <si>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</si>
  <si>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</si>
  <si>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</si>
  <si>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</si>
  <si>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</si>
  <si>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</si>
  <si>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</si>
  <si>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</si>
  <si>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</si>
  <si>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</si>
  <si>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</si>
  <si>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</si>
  <si>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</si>
  <si>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</si>
  <si>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</si>
  <si>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</si>
  <si>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</si>
  <si>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</si>
  <si>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</si>
  <si>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</si>
  <si>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</si>
  <si>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</si>
  <si>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</si>
  <si>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</si>
  <si>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</si>
  <si>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</si>
  <si>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</si>
  <si>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</si>
  <si>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</si>
  <si>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</si>
  <si>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</si>
  <si>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</si>
  <si>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</si>
  <si>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</si>
  <si>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</si>
  <si>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</si>
  <si>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</si>
  <si>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</si>
  <si>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</si>
  <si>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</si>
  <si>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</si>
  <si>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</si>
  <si>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</si>
  <si>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</si>
  <si>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</si>
  <si>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</si>
  <si>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</si>
  <si>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</si>
  <si>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</si>
  <si>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</si>
  <si>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</si>
  <si>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</si>
  <si>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</si>
  <si>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</si>
  <si>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</si>
  <si>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</si>
  <si>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</si>
  <si>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</si>
  <si>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</si>
  <si>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</si>
  <si>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</si>
  <si>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</si>
  <si>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</si>
  <si>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</si>
  <si>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</si>
  <si>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</si>
  <si>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</si>
  <si>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</si>
  <si>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</si>
  <si>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</si>
  <si>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</si>
  <si>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</si>
  <si>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</si>
  <si>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</si>
  <si>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</si>
  <si>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</si>
  <si>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</si>
  <si>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</si>
  <si>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</si>
  <si>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</si>
  <si>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</si>
  <si>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</si>
  <si>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</si>
  <si>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</si>
  <si>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</si>
  <si>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</si>
  <si>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</si>
  <si>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</si>
  <si>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</si>
  <si>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</si>
  <si>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</si>
  <si>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</si>
  <si>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</si>
  <si>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</si>
  <si>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</si>
  <si>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</si>
  <si>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</si>
  <si>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</si>
  <si>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</si>
  <si>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</si>
  <si>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</si>
  <si>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</si>
  <si>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</si>
  <si>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</si>
  <si>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</si>
  <si>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</si>
  <si>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</si>
  <si>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</si>
  <si>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</si>
  <si>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</si>
  <si>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</si>
  <si>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</si>
  <si>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</si>
  <si>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</si>
  <si>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</si>
  <si>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</si>
  <si>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</si>
  <si>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</si>
  <si>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</si>
  <si>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</si>
  <si>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</si>
  <si>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</si>
  <si>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</si>
  <si>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</si>
  <si>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</si>
  <si>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</si>
  <si>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</si>
  <si>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</si>
  <si>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</si>
  <si>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</si>
  <si>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</si>
  <si>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</si>
  <si>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</si>
  <si>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</si>
  <si>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</si>
  <si>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</si>
  <si>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</si>
  <si>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</si>
  <si>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</si>
  <si>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</si>
  <si>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</si>
  <si>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</si>
  <si>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</si>
  <si>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</si>
  <si>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</si>
  <si>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</si>
  <si>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</si>
  <si>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</si>
  <si>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</si>
  <si>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</si>
  <si>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</si>
  <si>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</si>
  <si>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</si>
  <si>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</si>
  <si>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</si>
  <si>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</si>
  <si>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</si>
  <si>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</si>
  <si>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</si>
  <si>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</si>
  <si>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</si>
  <si>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</si>
  <si>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</si>
  <si>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</si>
  <si>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</si>
  <si>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</si>
  <si>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</si>
  <si>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</si>
  <si>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</si>
  <si>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</si>
  <si>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</si>
  <si>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</si>
  <si>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</si>
  <si>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</si>
  <si>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</si>
  <si>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</si>
  <si>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</si>
  <si>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</si>
  <si>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</si>
  <si>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</si>
  <si>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</si>
  <si>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</si>
  <si>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</si>
  <si>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</si>
  <si>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</si>
  <si>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</si>
  <si>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</si>
  <si>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</si>
  <si>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</si>
  <si>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</si>
  <si>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</si>
  <si>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</si>
  <si>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</si>
  <si>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</si>
  <si>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</si>
  <si>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</si>
  <si>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</si>
  <si>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</si>
  <si>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</si>
  <si>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</si>
  <si>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</si>
  <si>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</si>
  <si>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</si>
  <si>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</si>
  <si>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</si>
  <si>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</si>
  <si>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</si>
  <si>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</si>
  <si>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</si>
  <si>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</si>
  <si>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</si>
  <si>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</si>
  <si>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</si>
  <si>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</si>
  <si>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</si>
  <si>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</si>
  <si>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</si>
  <si>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</si>
  <si>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</si>
  <si>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</si>
  <si>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</si>
  <si>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</si>
  <si>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</si>
  <si>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</si>
  <si>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</si>
  <si>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</si>
  <si>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</si>
  <si>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</si>
  <si>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</si>
  <si>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</si>
  <si>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</si>
  <si>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</si>
  <si>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</si>
  <si>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</si>
  <si>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</si>
  <si>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</si>
  <si>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</si>
  <si>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</si>
  <si>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</si>
  <si>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</si>
  <si>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</si>
  <si>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</si>
  <si>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</si>
  <si>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</si>
  <si>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</si>
  <si>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</si>
  <si>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</si>
  <si>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</si>
  <si>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</si>
  <si>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</si>
  <si>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</si>
  <si>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</si>
  <si>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</si>
  <si>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</si>
  <si>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</si>
  <si>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</si>
  <si>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</si>
  <si>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</si>
  <si>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</si>
  <si>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</si>
  <si>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</si>
  <si>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</si>
  <si>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</si>
  <si>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</si>
  <si>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</si>
  <si>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</si>
  <si>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</si>
  <si>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</si>
  <si>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</si>
  <si>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</si>
  <si>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</si>
  <si>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</si>
  <si>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</si>
  <si>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</si>
  <si>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</si>
  <si>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</si>
  <si>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</si>
  <si>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</si>
  <si>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</si>
  <si>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</si>
  <si>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</si>
  <si>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</si>
  <si>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</si>
  <si>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</si>
  <si>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</si>
  <si>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</si>
  <si>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</si>
  <si>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</si>
  <si>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</si>
  <si>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</si>
  <si>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</si>
  <si>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</si>
  <si>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</si>
  <si>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</si>
  <si>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</si>
  <si>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</si>
  <si>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</si>
  <si>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</si>
  <si>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</si>
  <si>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</si>
  <si>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</si>
  <si>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</si>
  <si>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</si>
  <si>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</si>
  <si>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</si>
  <si>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</si>
  <si>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</si>
  <si>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</si>
  <si>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</si>
  <si>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</si>
  <si>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</si>
  <si>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</si>
  <si>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</si>
  <si>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</si>
  <si>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</si>
  <si>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</si>
  <si>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</si>
  <si>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</si>
  <si>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</si>
  <si>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</si>
  <si>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</si>
  <si>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</si>
  <si>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</si>
  <si>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</si>
  <si>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</si>
  <si>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</si>
  <si>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</si>
  <si>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</si>
  <si>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</si>
  <si>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</si>
  <si>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</si>
  <si>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</si>
  <si>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</si>
  <si>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</si>
  <si>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</si>
  <si>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</si>
  <si>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</si>
  <si>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</si>
  <si>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</si>
  <si>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</si>
  <si>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</si>
  <si>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</si>
  <si>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</si>
  <si>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</si>
  <si>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</si>
  <si>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</si>
  <si>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</si>
  <si>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</si>
  <si>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</si>
  <si>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</si>
  <si>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</si>
  <si>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</si>
  <si>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</si>
  <si>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</si>
  <si>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</si>
  <si>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</si>
  <si>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</si>
  <si>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</si>
  <si>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</si>
  <si>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</si>
  <si>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</si>
  <si>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</si>
  <si>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</si>
  <si>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</si>
  <si>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</si>
  <si>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</si>
  <si>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</si>
  <si>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</si>
  <si>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</si>
  <si>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</si>
  <si>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</si>
  <si>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</si>
  <si>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</si>
  <si>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</si>
  <si>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</si>
  <si>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</si>
  <si>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</si>
  <si>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</si>
  <si>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</si>
  <si>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</si>
  <si>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</si>
  <si>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</si>
  <si>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</si>
  <si>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</si>
  <si>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</si>
  <si>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</si>
  <si>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</si>
  <si>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</si>
  <si>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</si>
  <si>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</si>
  <si>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</si>
  <si>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</si>
  <si>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</si>
  <si>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</si>
  <si>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</si>
  <si>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</si>
  <si>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</si>
  <si>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</si>
  <si>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</si>
  <si>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</si>
  <si>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</si>
  <si>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</si>
  <si>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</si>
  <si>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</si>
  <si>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</si>
  <si>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</si>
  <si>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</si>
  <si>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</si>
  <si>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</si>
  <si>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</si>
  <si>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</si>
  <si>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</si>
  <si>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</si>
  <si>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</si>
  <si>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</si>
  <si>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</si>
  <si>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</si>
  <si>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</si>
  <si>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</si>
  <si>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</si>
  <si>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</si>
  <si>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</si>
  <si>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</si>
  <si>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</si>
  <si>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</si>
  <si>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</si>
  <si>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</si>
  <si>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</si>
  <si>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</si>
  <si>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</si>
  <si>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</si>
  <si>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</si>
  <si>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</si>
  <si>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</si>
  <si>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</si>
  <si>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</si>
  <si>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</si>
  <si>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</si>
  <si>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</si>
  <si>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</si>
  <si>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</si>
  <si>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</si>
  <si>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</si>
  <si>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</si>
  <si>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</si>
  <si>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</si>
  <si>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</si>
  <si>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</si>
  <si>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</si>
  <si>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</si>
  <si>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</si>
  <si>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</si>
  <si>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</si>
  <si>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</si>
  <si>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</si>
  <si>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</si>
  <si>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</si>
  <si>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</si>
  <si>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</si>
  <si>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</si>
  <si>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</si>
  <si>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</si>
  <si>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</si>
  <si>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</si>
  <si>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</si>
  <si>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</si>
  <si>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</si>
  <si>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</si>
  <si>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</si>
  <si>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</si>
  <si>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</si>
  <si>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</si>
  <si>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</si>
  <si>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</si>
  <si>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</si>
  <si>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</si>
  <si>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</si>
  <si>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</si>
  <si>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</si>
  <si>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</si>
  <si>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</si>
  <si>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</si>
  <si>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</si>
  <si>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</si>
  <si>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</si>
  <si>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</si>
  <si>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</si>
  <si>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</si>
  <si>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</si>
  <si>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</si>
  <si>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</si>
  <si>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</si>
  <si>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</si>
  <si>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</si>
  <si>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</si>
  <si>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</si>
  <si>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</si>
  <si>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</si>
  <si>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</si>
  <si>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</si>
  <si>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</si>
  <si>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</si>
  <si>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</si>
  <si>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</si>
  <si>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</si>
  <si>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</si>
  <si>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</si>
  <si>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</si>
  <si>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</si>
  <si>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</si>
  <si>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</si>
  <si>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</si>
  <si>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</si>
  <si>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</si>
  <si>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</si>
  <si>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</si>
  <si>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</si>
  <si>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</si>
  <si>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</si>
  <si>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</si>
  <si>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</si>
  <si>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</si>
  <si>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</si>
  <si>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</si>
  <si>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</si>
  <si>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</si>
  <si>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</si>
  <si>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</si>
  <si>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</si>
  <si>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</si>
  <si>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</si>
  <si>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</si>
  <si>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</si>
  <si>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</si>
  <si>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</si>
  <si>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</si>
  <si>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</si>
  <si>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</si>
  <si>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</si>
  <si>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</si>
  <si>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</si>
  <si>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</si>
  <si>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</si>
  <si>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</si>
  <si>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</si>
  <si>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</si>
  <si>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</si>
  <si>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</si>
  <si>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</si>
  <si>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</si>
  <si>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</si>
  <si>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</si>
  <si>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</si>
  <si>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</si>
  <si>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</si>
  <si>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</si>
  <si>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</si>
  <si>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</si>
  <si>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</si>
  <si>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</si>
  <si>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</si>
  <si>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</si>
  <si>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</si>
  <si>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</si>
  <si>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</si>
  <si>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</si>
  <si>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</si>
  <si>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</si>
  <si>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</si>
  <si>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</si>
  <si>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</si>
  <si>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</si>
  <si>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</si>
  <si>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</si>
  <si>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</si>
  <si>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</si>
  <si>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</si>
  <si>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</si>
  <si>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</si>
  <si>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</si>
  <si>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</si>
  <si>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</si>
  <si>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</si>
  <si>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</si>
  <si>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</si>
  <si>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</si>
  <si>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</si>
  <si>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</si>
  <si>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</si>
  <si>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</si>
  <si>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</si>
  <si>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</si>
  <si>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</si>
  <si>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</si>
  <si>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</si>
  <si>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</si>
  <si>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</si>
  <si>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</si>
  <si>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</si>
  <si>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</si>
  <si>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</si>
  <si>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</si>
  <si>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</si>
  <si>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</si>
  <si>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</si>
  <si>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</si>
  <si>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</si>
  <si>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</si>
  <si>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</si>
  <si>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</si>
  <si>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</si>
  <si>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</si>
  <si>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</si>
  <si>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</si>
  <si>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</si>
  <si>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</si>
  <si>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</si>
  <si>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</si>
  <si>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</si>
  <si>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</si>
  <si>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</si>
  <si>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</si>
  <si>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</si>
  <si>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</si>
  <si>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</si>
  <si>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</si>
  <si>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</si>
  <si>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</si>
  <si>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</si>
  <si>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</si>
  <si>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</si>
  <si>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</si>
  <si>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</si>
  <si>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</si>
  <si>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</si>
  <si>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</si>
  <si>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</si>
  <si>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</si>
  <si>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</si>
  <si>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</si>
  <si>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</si>
  <si>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</si>
  <si>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</si>
  <si>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</si>
  <si>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</si>
  <si>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</si>
  <si>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</si>
  <si>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</si>
  <si>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</si>
  <si>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</si>
  <si>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</si>
  <si>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</si>
  <si>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</si>
  <si>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</si>
  <si>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</si>
  <si>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</si>
  <si>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</si>
  <si>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</si>
  <si>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</si>
  <si>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</si>
  <si>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</si>
  <si>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</si>
  <si>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</si>
  <si>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</si>
  <si>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</si>
  <si>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</si>
  <si>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</si>
  <si>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</si>
  <si>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</si>
  <si>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</si>
  <si>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</si>
  <si>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</si>
  <si>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</si>
  <si>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</si>
  <si>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</si>
  <si>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</si>
  <si>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</si>
  <si>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</si>
  <si>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</si>
  <si>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</si>
  <si>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</si>
  <si>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</si>
  <si>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</si>
  <si>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</si>
  <si>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</si>
  <si>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</si>
  <si>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</si>
  <si>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</si>
  <si>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</si>
  <si>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</si>
  <si>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</si>
  <si>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</si>
  <si>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</si>
  <si>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</si>
  <si>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</si>
  <si>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</si>
  <si>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</si>
  <si>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</si>
  <si>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</si>
  <si>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</si>
  <si>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</si>
  <si>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</si>
  <si>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</si>
  <si>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</si>
  <si>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</si>
  <si>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</si>
  <si>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</si>
  <si>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</si>
  <si>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</si>
  <si>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</si>
  <si>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</si>
  <si>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</si>
  <si>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</si>
  <si>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</si>
  <si>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</si>
  <si>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</si>
  <si>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</si>
  <si>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</si>
  <si>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</si>
  <si>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</si>
  <si>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</si>
  <si>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</si>
  <si>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</si>
  <si>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</si>
  <si>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</si>
  <si>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</si>
  <si>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</si>
  <si>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</si>
  <si>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</si>
  <si>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</si>
  <si>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</si>
  <si>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</si>
  <si>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</si>
  <si>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</si>
  <si>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</si>
  <si>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</si>
  <si>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</si>
  <si>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</si>
  <si>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</si>
  <si>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</si>
  <si>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</si>
  <si>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</si>
  <si>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</si>
  <si>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</si>
  <si>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</si>
  <si>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</si>
  <si>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</si>
  <si>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</si>
  <si>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</si>
  <si>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</si>
  <si>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</si>
  <si>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</si>
  <si>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</si>
  <si>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</si>
  <si>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</si>
  <si>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</si>
  <si>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</si>
  <si>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</si>
  <si>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</si>
  <si>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</si>
  <si>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</si>
  <si>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</si>
  <si>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</si>
  <si>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</si>
  <si>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</si>
  <si>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</si>
  <si>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</si>
  <si>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</si>
  <si>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</si>
  <si>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</si>
  <si>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</si>
  <si>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</si>
  <si>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</si>
  <si>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</si>
  <si>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</si>
  <si>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</si>
  <si>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</si>
  <si>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</si>
  <si>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</si>
  <si>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</si>
  <si>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</si>
  <si>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</si>
  <si>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</si>
  <si>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</si>
  <si>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</si>
  <si>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</si>
  <si>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</si>
  <si>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</si>
  <si>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</si>
  <si>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</si>
  <si>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</si>
  <si>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</si>
  <si>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</si>
  <si>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</si>
  <si>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</si>
  <si>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</si>
  <si>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</si>
  <si>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</si>
  <si>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</si>
  <si>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</si>
  <si>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</si>
  <si>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</si>
  <si>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</si>
  <si>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</si>
  <si>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</si>
  <si>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</si>
  <si>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</si>
  <si>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</si>
  <si>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</si>
  <si>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</si>
  <si>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</si>
  <si>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</si>
  <si>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</si>
  <si>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</si>
  <si>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</si>
  <si>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</si>
  <si>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</si>
  <si>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</si>
  <si>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</si>
  <si>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</si>
  <si>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</si>
  <si>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</si>
  <si>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</si>
  <si>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</si>
  <si>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</si>
  <si>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</si>
  <si>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</si>
  <si>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</si>
  <si>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</si>
  <si>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</si>
  <si>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</si>
  <si>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</si>
  <si>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</si>
  <si>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</si>
  <si>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</si>
  <si>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</si>
  <si>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</si>
  <si>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</si>
  <si>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</si>
  <si>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</si>
  <si>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</si>
  <si>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</si>
  <si>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</si>
  <si>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</si>
  <si>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</si>
  <si>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</si>
  <si>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</si>
  <si>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</si>
  <si>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</si>
  <si>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</si>
  <si>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</si>
  <si>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</si>
  <si>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</si>
  <si>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</si>
  <si>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</si>
  <si>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</si>
  <si>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</si>
  <si>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</si>
  <si>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</si>
  <si>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</si>
  <si>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</si>
  <si>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</si>
  <si>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</si>
  <si>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</si>
  <si>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</si>
  <si>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</si>
  <si>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</si>
  <si>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</si>
  <si>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</si>
  <si>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</si>
  <si>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</si>
  <si>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</si>
  <si>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</si>
  <si>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</si>
  <si>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</si>
  <si>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</si>
  <si>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</si>
  <si>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</si>
  <si>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</si>
  <si>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</si>
  <si>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</si>
  <si>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</si>
  <si>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</si>
  <si>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</si>
  <si>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</si>
  <si>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</si>
  <si>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</si>
  <si>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</si>
  <si>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</si>
  <si>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</si>
  <si>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</si>
  <si>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</si>
  <si>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</si>
  <si>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</si>
  <si>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</si>
  <si>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</si>
  <si>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</si>
  <si>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</si>
  <si>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</si>
  <si>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</si>
  <si>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</si>
  <si>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</si>
  <si>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</si>
  <si>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</si>
  <si>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</si>
  <si>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</si>
  <si>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</si>
  <si>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</si>
  <si>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</si>
  <si>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</si>
  <si>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</si>
  <si>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</si>
  <si>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</si>
  <si>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</si>
  <si>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</si>
  <si>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</si>
  <si>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</si>
  <si>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</si>
  <si>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</si>
  <si>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</si>
  <si>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</si>
  <si>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</si>
  <si>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</si>
  <si>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</si>
  <si>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</si>
  <si>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</si>
  <si>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</si>
  <si>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</si>
  <si>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</si>
  <si>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</si>
  <si>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</si>
  <si>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</si>
  <si>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</si>
  <si>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</si>
  <si>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</si>
  <si>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</si>
  <si>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</si>
  <si>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</si>
  <si>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</si>
  <si>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</si>
  <si>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</si>
  <si>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</si>
  <si>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</si>
  <si>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</si>
  <si>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</si>
  <si>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</si>
  <si>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</si>
  <si>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</si>
  <si>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</si>
  <si>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</si>
  <si>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</si>
  <si>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</si>
  <si>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</si>
  <si>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</si>
  <si>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</si>
  <si>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</si>
  <si>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</si>
  <si>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</si>
  <si>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</si>
  <si>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</si>
  <si>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</si>
  <si>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</si>
  <si>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</si>
  <si>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</si>
  <si>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</si>
  <si>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</si>
  <si>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</si>
  <si>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</si>
  <si>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</si>
  <si>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</si>
  <si>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</si>
  <si>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</si>
  <si>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</si>
  <si>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</si>
  <si>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</si>
  <si>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</si>
  <si>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</si>
  <si>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</si>
  <si>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</si>
  <si>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</si>
  <si>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</si>
  <si>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</si>
  <si>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</si>
  <si>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</si>
  <si>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</si>
  <si>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</si>
  <si>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</si>
  <si>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</si>
  <si>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</si>
  <si>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</si>
  <si>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</si>
  <si>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</si>
  <si>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</si>
  <si>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</si>
  <si>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</si>
  <si>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</si>
  <si>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</si>
  <si>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</si>
  <si>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</si>
  <si>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</si>
  <si>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</si>
  <si>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</si>
  <si>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</si>
  <si>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</si>
  <si>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</si>
  <si>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</si>
  <si>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</si>
  <si>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</si>
  <si>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</si>
  <si>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</si>
  <si>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</si>
  <si>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</si>
  <si>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</si>
  <si>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</si>
  <si>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</si>
  <si>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</si>
  <si>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</si>
  <si>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</si>
  <si>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</si>
  <si>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</si>
  <si>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</si>
  <si>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</si>
  <si>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</si>
  <si>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</si>
  <si>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</si>
  <si>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</si>
  <si>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</si>
  <si>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</si>
  <si>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</si>
  <si>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</si>
  <si>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</si>
  <si>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</si>
  <si>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</si>
  <si>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</si>
  <si>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</si>
  <si>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</si>
  <si>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</si>
  <si>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</si>
  <si>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</si>
  <si>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</si>
  <si>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</si>
  <si>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</si>
  <si>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</si>
  <si>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</si>
  <si>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</si>
  <si>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</si>
  <si>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</si>
  <si>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</si>
  <si>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</si>
  <si>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</si>
  <si>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</si>
  <si>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</si>
  <si>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</si>
  <si>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</si>
  <si>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</si>
  <si>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</si>
  <si>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</si>
  <si>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</si>
  <si>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</si>
  <si>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</si>
  <si>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</si>
  <si>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</si>
  <si>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</si>
  <si>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</si>
  <si>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</si>
  <si>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</si>
  <si>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</si>
  <si>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</si>
  <si>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</si>
  <si>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</si>
  <si>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</si>
  <si>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</si>
  <si>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</si>
  <si>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</si>
  <si>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</si>
  <si>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</si>
  <si>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</si>
  <si>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</si>
  <si>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</si>
  <si>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</si>
  <si>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</si>
  <si>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</si>
  <si>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</si>
  <si>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</si>
  <si>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</si>
  <si>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</si>
  <si>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</si>
  <si>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</si>
  <si>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</si>
  <si>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</si>
  <si>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</si>
  <si>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</si>
  <si>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</si>
  <si>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</si>
  <si>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</si>
  <si>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</si>
  <si>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</si>
  <si>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</si>
  <si>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</si>
  <si>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</si>
  <si>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</si>
  <si>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</si>
  <si>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</si>
  <si>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</si>
  <si>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</si>
  <si>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</si>
  <si>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</si>
  <si>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</si>
  <si>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</si>
  <si>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</si>
  <si>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</si>
  <si>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</si>
  <si>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</si>
  <si>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</si>
  <si>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</si>
  <si>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</si>
  <si>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</si>
  <si>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</si>
  <si>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</si>
  <si>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</si>
  <si>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</si>
  <si>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</si>
  <si>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</si>
  <si>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</si>
  <si>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</si>
  <si>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</si>
  <si>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</si>
  <si>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</si>
  <si>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</si>
  <si>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</si>
  <si>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</si>
  <si>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</si>
  <si>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</si>
  <si>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</si>
  <si>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</si>
  <si>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</si>
  <si>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</si>
  <si>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</si>
  <si>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</si>
  <si>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</si>
  <si>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</si>
  <si>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</si>
  <si>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</si>
  <si>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</si>
  <si>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</si>
  <si>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</si>
  <si>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</si>
  <si>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</si>
  <si>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</si>
  <si>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</si>
  <si>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</si>
  <si>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</si>
  <si>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</si>
  <si>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</si>
  <si>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</si>
  <si>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</si>
  <si>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</si>
  <si>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</si>
  <si>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</si>
  <si>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</si>
  <si>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</si>
  <si>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</si>
  <si>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</si>
  <si>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</si>
  <si>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</si>
  <si>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</si>
  <si>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</si>
  <si>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</si>
  <si>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</si>
  <si>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</si>
  <si>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</si>
  <si>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</si>
  <si>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</si>
  <si>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</si>
  <si>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</si>
  <si>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</si>
  <si>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</si>
  <si>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</si>
  <si>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</si>
  <si>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</si>
  <si>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</si>
  <si>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</si>
  <si>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</si>
  <si>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</si>
  <si>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</si>
  <si>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</si>
  <si>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</si>
  <si>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</si>
  <si>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</si>
  <si>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</si>
  <si>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</si>
  <si>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</si>
  <si>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</si>
  <si>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</si>
  <si>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</si>
  <si>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</si>
  <si>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</si>
  <si>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</si>
  <si>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</si>
  <si>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</si>
  <si>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</si>
  <si>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</si>
  <si>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</si>
  <si>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</si>
  <si>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</si>
  <si>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</si>
  <si>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</si>
  <si>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</si>
  <si>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</si>
  <si>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</si>
  <si>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</si>
  <si>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</si>
  <si>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</si>
  <si>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</si>
  <si>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</si>
  <si>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</si>
  <si>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</si>
  <si>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</si>
  <si>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</si>
  <si>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</si>
  <si>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</si>
  <si>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</si>
  <si>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</si>
  <si>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</si>
  <si>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</si>
  <si>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</si>
  <si>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</si>
  <si>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</si>
  <si>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</si>
  <si>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</si>
  <si>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</si>
  <si>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</si>
  <si>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</si>
  <si>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</si>
  <si>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</si>
  <si>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</si>
  <si>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</si>
  <si>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</si>
  <si>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</si>
  <si>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</si>
  <si>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</si>
  <si>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</si>
  <si>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</si>
  <si>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</si>
  <si>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</si>
  <si>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</si>
  <si>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</si>
  <si>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</si>
  <si>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</si>
  <si>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</si>
  <si>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</si>
  <si>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</si>
  <si>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</si>
  <si>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</si>
  <si>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</si>
  <si>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</si>
  <si>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</si>
  <si>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</si>
  <si>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</si>
  <si>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</si>
  <si>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</si>
  <si>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</si>
  <si>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</si>
  <si>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</si>
  <si>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</si>
  <si>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</si>
  <si>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</si>
  <si>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</si>
  <si>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</si>
  <si>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</si>
  <si>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</si>
  <si>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</si>
  <si>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</si>
  <si>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</si>
  <si>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</si>
  <si>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</si>
  <si>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</si>
  <si>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</si>
  <si>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</si>
  <si>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</si>
  <si>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</si>
  <si>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</si>
  <si>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</si>
  <si>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</si>
  <si>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</si>
  <si>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</si>
  <si>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</si>
  <si>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</si>
  <si>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</si>
  <si>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</si>
  <si>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</si>
  <si>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</si>
  <si>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</si>
  <si>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</si>
  <si>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</si>
  <si>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</si>
  <si>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</si>
  <si>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</si>
  <si>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</si>
  <si>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</si>
  <si>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</si>
  <si>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</si>
  <si>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</si>
  <si>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</si>
  <si>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</si>
  <si>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</si>
  <si>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</si>
  <si>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</si>
  <si>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</si>
  <si>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</si>
  <si>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</si>
  <si>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</si>
  <si>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</si>
  <si>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</si>
  <si>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</si>
  <si>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</si>
  <si>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</si>
  <si>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</si>
  <si>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</si>
  <si>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</si>
  <si>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</si>
  <si>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</si>
  <si>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</si>
  <si>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</si>
  <si>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</si>
  <si>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</si>
  <si>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</si>
  <si>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</si>
  <si>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</si>
  <si>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</si>
  <si>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</si>
  <si>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</si>
  <si>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</si>
  <si>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</si>
  <si>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</si>
  <si>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</si>
  <si>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</si>
  <si>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</si>
  <si>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</si>
  <si>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</si>
  <si>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</si>
  <si>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</si>
  <si>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</si>
  <si>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</si>
  <si>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</si>
  <si>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</si>
  <si>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</si>
  <si>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</si>
  <si>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</si>
  <si>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</si>
  <si>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</si>
  <si>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</si>
  <si>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</si>
  <si>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</si>
  <si>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</si>
  <si>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</si>
  <si>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</si>
  <si>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</si>
  <si>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</si>
  <si>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</si>
  <si>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</si>
  <si>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</si>
  <si>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</si>
  <si>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</si>
  <si>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</si>
  <si>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</si>
  <si>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</si>
  <si>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</si>
  <si>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</si>
  <si>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</si>
  <si>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</si>
  <si>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</si>
  <si>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</si>
  <si>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</si>
  <si>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</si>
  <si>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</si>
  <si>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</si>
  <si>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</si>
  <si>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</si>
  <si>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</si>
  <si>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</si>
  <si>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</si>
  <si>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</si>
  <si>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</si>
  <si>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</si>
  <si>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</si>
  <si>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</si>
  <si>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</si>
  <si>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</si>
  <si>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</si>
  <si>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</si>
  <si>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</si>
  <si>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</si>
  <si>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</si>
  <si>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</si>
  <si>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</si>
  <si>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</si>
  <si>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</si>
  <si>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</si>
  <si>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</si>
  <si>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</si>
  <si>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</si>
  <si>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</si>
  <si>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</si>
  <si>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</si>
  <si>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</si>
  <si>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</si>
  <si>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</si>
  <si>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</si>
  <si>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</si>
  <si>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</si>
  <si>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</si>
  <si>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</si>
  <si>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</si>
  <si>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</si>
  <si>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</si>
  <si>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</si>
  <si>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</si>
  <si>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</si>
  <si>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</si>
  <si>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</si>
  <si>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</si>
  <si>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</si>
  <si>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</si>
  <si>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</si>
  <si>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</si>
  <si>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</si>
  <si>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</si>
  <si>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</si>
  <si>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</si>
  <si>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</si>
  <si>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</si>
  <si>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</si>
  <si>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</si>
  <si>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</si>
  <si>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</si>
  <si>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</si>
  <si>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</si>
  <si>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</si>
  <si>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</si>
  <si>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</si>
  <si>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</si>
  <si>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</si>
  <si>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</si>
  <si>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</si>
  <si>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</si>
  <si>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</si>
  <si>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</si>
  <si>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</si>
  <si>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</si>
  <si>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</si>
  <si>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</si>
  <si>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</si>
  <si>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</si>
  <si>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</si>
  <si>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</si>
  <si>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</si>
  <si>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</si>
  <si>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</si>
  <si>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</si>
  <si>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</si>
  <si>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</si>
  <si>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</si>
  <si>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</si>
  <si>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</si>
  <si>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</si>
  <si>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</si>
  <si>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</si>
  <si>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</si>
  <si>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</si>
  <si>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</si>
  <si>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</si>
  <si>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</si>
  <si>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</si>
  <si>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</si>
  <si>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</si>
  <si>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</si>
  <si>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</si>
  <si>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</si>
  <si>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</si>
  <si>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</si>
  <si>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</si>
  <si>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</si>
  <si>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</si>
  <si>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</si>
  <si>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</si>
  <si>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</si>
  <si>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</si>
  <si>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</si>
  <si>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</si>
  <si>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</si>
  <si>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</si>
  <si>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</si>
  <si>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</si>
  <si>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</si>
  <si>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</si>
  <si>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</si>
  <si>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</si>
  <si>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</si>
  <si>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</si>
  <si>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</si>
  <si>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</si>
  <si>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</si>
  <si>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</si>
  <si>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</si>
  <si>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</si>
  <si>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</si>
  <si>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</si>
  <si>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</si>
  <si>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</si>
  <si>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</si>
  <si>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</si>
  <si>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</si>
  <si>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</si>
  <si>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</si>
  <si>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</si>
  <si>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</si>
  <si>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</si>
  <si>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</si>
  <si>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</si>
  <si>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</si>
  <si>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</si>
  <si>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</si>
  <si>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</si>
  <si>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</si>
  <si>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</si>
  <si>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</si>
  <si>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</si>
  <si>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</si>
  <si>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</si>
  <si>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</si>
  <si>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</si>
  <si>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</si>
  <si>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</si>
  <si>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</si>
  <si>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</si>
  <si>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</si>
  <si>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</si>
  <si>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</si>
  <si>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</si>
  <si>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</si>
  <si>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</si>
  <si>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</si>
  <si>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</si>
  <si>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</si>
  <si>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</si>
  <si>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</si>
  <si>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</si>
  <si>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</si>
  <si>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</si>
  <si>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</si>
  <si>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</si>
  <si>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</si>
  <si>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</si>
  <si>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</si>
  <si>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</si>
  <si>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</si>
  <si>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</si>
  <si>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</si>
  <si>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</si>
  <si>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</si>
  <si>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</si>
  <si>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</si>
  <si>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</si>
  <si>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</si>
  <si>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</si>
  <si>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</si>
  <si>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</si>
  <si>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</si>
  <si>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</si>
  <si>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</si>
  <si>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</si>
  <si>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</si>
  <si>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</si>
  <si>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</si>
  <si>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</si>
  <si>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</si>
  <si>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</si>
  <si>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</si>
  <si>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</si>
  <si>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</si>
  <si>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</si>
  <si>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</si>
  <si>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</si>
  <si>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</si>
  <si>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</si>
  <si>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</si>
  <si>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</si>
  <si>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</si>
  <si>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</si>
  <si>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</si>
  <si>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</si>
  <si>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</si>
  <si>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</si>
  <si>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</si>
  <si>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</si>
  <si>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</si>
  <si>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</si>
  <si>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</si>
  <si>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</si>
  <si>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</si>
  <si>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</si>
  <si>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</si>
  <si>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</si>
  <si>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</si>
  <si>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</si>
  <si>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</si>
  <si>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</si>
  <si>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</si>
  <si>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</si>
  <si>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</si>
  <si>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</si>
  <si>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</si>
  <si>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</si>
  <si>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</si>
  <si>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</si>
  <si>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</si>
  <si>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</si>
  <si>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</si>
  <si>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</si>
  <si>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</si>
  <si>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</si>
  <si>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</si>
  <si>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</si>
  <si>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</si>
  <si>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</si>
  <si>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</si>
  <si>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</si>
  <si>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</si>
  <si>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</si>
  <si>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</si>
  <si>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</si>
  <si>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</si>
  <si>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</si>
  <si>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</si>
  <si>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</si>
  <si>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</si>
  <si>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</si>
  <si>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</si>
  <si>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</si>
  <si>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</si>
  <si>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</si>
  <si>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</si>
  <si>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</si>
  <si>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</si>
  <si>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</si>
  <si>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</si>
  <si>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</si>
  <si>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</si>
  <si>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</si>
  <si>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</si>
  <si>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</si>
  <si>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</si>
  <si>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</si>
  <si>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</si>
  <si>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</si>
  <si>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</si>
  <si>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</si>
  <si>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</si>
  <si>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</si>
  <si>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</si>
  <si>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</si>
  <si>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</si>
  <si>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</si>
  <si>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</si>
  <si>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</si>
  <si>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</si>
  <si>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</si>
  <si>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</si>
  <si>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</si>
  <si>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</si>
  <si>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</si>
  <si>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</si>
  <si>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</si>
  <si>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</si>
  <si>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</si>
  <si>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</si>
  <si>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</si>
  <si>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</si>
  <si>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</si>
  <si>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</si>
  <si>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</si>
  <si>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</si>
  <si>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</si>
  <si>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</si>
  <si>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</si>
  <si>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</si>
  <si>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</si>
  <si>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</si>
  <si>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</si>
  <si>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</si>
  <si>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</si>
  <si>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</si>
  <si>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</si>
  <si>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</si>
  <si>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</si>
  <si>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</si>
  <si>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</si>
  <si>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</si>
  <si>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</si>
  <si>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</si>
  <si>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</si>
  <si>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</si>
  <si>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</si>
  <si>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</si>
  <si>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</si>
  <si>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</si>
  <si>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</si>
  <si>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</si>
  <si>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</si>
  <si>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</si>
  <si>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</si>
  <si>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</si>
  <si>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</si>
  <si>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</si>
  <si>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</si>
  <si>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</si>
  <si>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</si>
  <si>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</si>
  <si>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</si>
  <si>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</si>
  <si>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</si>
  <si>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</si>
  <si>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</si>
  <si>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</si>
  <si>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</si>
  <si>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</si>
  <si>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</si>
  <si>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</si>
  <si>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</si>
  <si>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</si>
  <si>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</si>
  <si>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</si>
  <si>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</si>
  <si>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</si>
  <si>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</si>
  <si>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</si>
  <si>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</si>
  <si>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</si>
  <si>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</si>
  <si>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</si>
  <si>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</si>
  <si>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</si>
  <si>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</si>
  <si>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</si>
  <si>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</si>
  <si>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</si>
  <si>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</si>
  <si>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</si>
  <si>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</si>
  <si>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</si>
  <si>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</si>
  <si>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</si>
  <si>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</si>
  <si>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</si>
  <si>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</si>
  <si>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</si>
  <si>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</si>
  <si>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</si>
  <si>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</si>
  <si>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</si>
  <si>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</si>
  <si>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</si>
  <si>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</si>
  <si>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</si>
  <si>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</si>
  <si>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</si>
  <si>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</si>
  <si>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</si>
  <si>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</si>
  <si>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</si>
  <si>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</si>
  <si>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</si>
  <si>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</si>
  <si>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</si>
  <si>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</si>
  <si>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</si>
  <si>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</si>
  <si>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</si>
  <si>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</si>
  <si>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</si>
  <si>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</si>
  <si>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</si>
  <si>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</si>
  <si>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</si>
  <si>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</si>
  <si>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</si>
  <si>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</si>
  <si>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</si>
  <si>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</si>
  <si>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</si>
  <si>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</si>
  <si>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</si>
  <si>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</si>
  <si>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</si>
  <si>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</si>
  <si>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</si>
  <si>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</si>
  <si>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</si>
  <si>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</si>
  <si>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</si>
  <si>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</si>
  <si>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</si>
  <si>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</si>
  <si>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</si>
  <si>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</si>
  <si>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</si>
  <si>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</si>
  <si>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</si>
  <si>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</si>
  <si>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</si>
  <si>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</si>
  <si>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</si>
  <si>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</si>
  <si>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</si>
  <si>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</si>
  <si>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</si>
  <si>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</si>
  <si>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</si>
  <si>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</si>
  <si>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</si>
  <si>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</si>
  <si>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</si>
  <si>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</si>
  <si>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</si>
  <si>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</si>
  <si>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</si>
  <si>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</si>
  <si>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</si>
  <si>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</si>
  <si>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</si>
  <si>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</si>
  <si>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</si>
  <si>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</si>
  <si>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</si>
  <si>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</si>
  <si>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</si>
  <si>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</si>
  <si>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</si>
  <si>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</si>
  <si>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</si>
  <si>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</si>
  <si>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</si>
  <si>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</si>
  <si>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</si>
  <si>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</si>
  <si>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</si>
  <si>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</si>
  <si>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</si>
  <si>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</si>
  <si>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</si>
  <si>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</si>
  <si>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</si>
  <si>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</si>
  <si>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</si>
  <si>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</si>
  <si>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</si>
  <si>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</si>
  <si>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</si>
  <si>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</si>
  <si>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</si>
  <si>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</si>
  <si>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</si>
  <si>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</si>
  <si>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</si>
  <si>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</si>
  <si>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</si>
  <si>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</si>
  <si>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</si>
  <si>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</si>
  <si>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</si>
  <si>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</si>
  <si>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</si>
  <si>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</si>
  <si>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</si>
  <si>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</si>
  <si>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</si>
  <si>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</si>
  <si>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</si>
  <si>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</si>
  <si>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</si>
  <si>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</si>
  <si>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</si>
  <si>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</si>
  <si>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</si>
  <si>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</si>
  <si>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</si>
  <si>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</si>
  <si>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</si>
  <si>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</si>
  <si>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</si>
  <si>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</si>
  <si>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</si>
  <si>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</si>
  <si>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</si>
  <si>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</si>
  <si>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</si>
  <si>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</si>
  <si>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</si>
  <si>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</si>
  <si>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</si>
  <si>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</si>
  <si>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</si>
  <si>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</si>
  <si>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</si>
  <si>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</si>
  <si>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</si>
  <si>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</si>
  <si>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</si>
  <si>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</si>
  <si>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</si>
  <si>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</si>
  <si>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</si>
  <si>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</si>
  <si>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</si>
  <si>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</si>
  <si>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</si>
  <si>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</si>
  <si>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</si>
  <si>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</si>
  <si>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</si>
  <si>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</si>
  <si>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</si>
  <si>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</si>
  <si>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</si>
  <si>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</si>
  <si>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</si>
  <si>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</si>
  <si>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</si>
  <si>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</si>
  <si>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</si>
  <si>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</si>
  <si>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</si>
  <si>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</si>
  <si>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</si>
  <si>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</si>
  <si>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</si>
  <si>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</si>
  <si>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</si>
  <si>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</si>
  <si>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</si>
  <si>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</si>
  <si>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</si>
  <si>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</si>
  <si>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</si>
  <si>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</si>
  <si>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</si>
  <si>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</si>
  <si>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</si>
  <si>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</si>
  <si>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</si>
  <si>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</si>
  <si>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</si>
  <si>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</si>
  <si>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</si>
  <si>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</si>
  <si>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</si>
  <si>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</si>
  <si>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</si>
  <si>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</si>
  <si>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</si>
  <si>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</si>
  <si>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</si>
  <si>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</si>
  <si>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</si>
  <si>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</si>
  <si>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</si>
  <si>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</si>
  <si>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</si>
  <si>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</si>
  <si>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</si>
  <si>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</si>
  <si>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</si>
  <si>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</si>
  <si>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</si>
  <si>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</si>
  <si>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</si>
  <si>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</si>
  <si>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</si>
  <si>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</si>
  <si>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</si>
  <si>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</si>
  <si>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</si>
  <si>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</si>
  <si>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</si>
  <si>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</si>
  <si>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</si>
  <si>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</si>
  <si>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</si>
  <si>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</si>
  <si>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</si>
  <si>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</si>
  <si>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</si>
  <si>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</si>
  <si>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</si>
  <si>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</si>
  <si>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</si>
  <si>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</si>
  <si>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</si>
  <si>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</si>
  <si>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</si>
  <si>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</si>
  <si>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</si>
  <si>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</si>
  <si>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</si>
  <si>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</si>
  <si>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</si>
  <si>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</si>
  <si>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</si>
  <si>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</si>
  <si>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</si>
  <si>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</si>
  <si>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</si>
  <si>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</si>
  <si>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</si>
  <si>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</si>
  <si>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</si>
  <si>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</si>
  <si>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</si>
  <si>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</si>
  <si>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</si>
  <si>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</si>
  <si>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</si>
  <si>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</si>
  <si>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</si>
  <si>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</si>
  <si>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</si>
  <si>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</si>
  <si>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</si>
  <si>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</si>
  <si>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</si>
  <si>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</si>
  <si>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</si>
  <si>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</si>
  <si>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</si>
  <si>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</si>
  <si>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</si>
  <si>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</si>
  <si>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</si>
  <si>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</si>
  <si>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</si>
  <si>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</si>
  <si>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</si>
  <si>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</si>
  <si>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</si>
  <si>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</si>
  <si>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</si>
  <si>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</si>
  <si>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</si>
  <si>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</si>
  <si>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</si>
  <si>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</si>
  <si>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</si>
  <si>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</si>
  <si>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</si>
  <si>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</si>
  <si>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</si>
  <si>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</si>
  <si>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</si>
  <si>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</si>
  <si>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</si>
  <si>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</si>
  <si>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</si>
  <si>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</si>
  <si>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</si>
  <si>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</si>
  <si>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</si>
  <si>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</si>
  <si>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</si>
  <si>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</si>
  <si>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</si>
  <si>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</si>
  <si>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</si>
  <si>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</si>
  <si>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</si>
  <si>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</si>
  <si>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</si>
  <si>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</si>
  <si>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</si>
  <si>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</si>
  <si>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</si>
  <si>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</si>
  <si>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</si>
  <si>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</si>
  <si>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</si>
  <si>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</si>
  <si>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</si>
  <si>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</si>
  <si>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</si>
  <si>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</si>
  <si>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</si>
  <si>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</si>
  <si>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</si>
  <si>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</si>
  <si>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</si>
  <si>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</si>
  <si>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</si>
  <si>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</si>
  <si>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</si>
  <si>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</si>
  <si>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</si>
  <si>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</si>
  <si>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</si>
  <si>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</si>
  <si>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</si>
  <si>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</si>
  <si>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</si>
  <si>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</si>
  <si>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</si>
  <si>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</si>
  <si>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</si>
  <si>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</si>
  <si>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</si>
  <si>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</si>
  <si>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</si>
  <si>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</si>
  <si>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</si>
  <si>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</si>
  <si>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</si>
  <si>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</si>
  <si>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</si>
  <si>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</si>
  <si>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</si>
  <si>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</si>
  <si>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</si>
  <si>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</si>
  <si>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</si>
  <si>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</si>
  <si>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</si>
  <si>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</si>
  <si>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</si>
  <si>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</si>
  <si>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</si>
  <si>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</si>
  <si>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</si>
  <si>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</si>
  <si>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</si>
  <si>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</si>
  <si>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</si>
  <si>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</si>
  <si>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</si>
  <si>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</si>
  <si>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</si>
  <si>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</si>
  <si>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</si>
  <si>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</si>
  <si>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</si>
  <si>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</si>
  <si>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</si>
  <si>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</si>
  <si>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</si>
  <si>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</si>
  <si>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</si>
  <si>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</si>
  <si>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</si>
  <si>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</si>
  <si>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</si>
  <si>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</si>
  <si>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</si>
  <si>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</si>
  <si>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</si>
  <si>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</si>
  <si>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</si>
  <si>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</si>
  <si>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</si>
  <si>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</si>
  <si>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</si>
  <si>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</si>
  <si>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</si>
  <si>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</si>
  <si>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</si>
  <si>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</si>
  <si>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</si>
  <si>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</si>
  <si>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</si>
  <si>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</si>
  <si>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</si>
  <si>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</si>
  <si>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</si>
  <si>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</si>
  <si>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</si>
  <si>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</si>
  <si>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</si>
  <si>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</si>
  <si>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</si>
  <si>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</si>
  <si>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</si>
  <si>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</si>
  <si>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</si>
  <si>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</si>
  <si>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</si>
  <si>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</si>
  <si>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</si>
  <si>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</si>
  <si>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</si>
  <si>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</si>
  <si>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</si>
  <si>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</si>
  <si>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</si>
  <si>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</si>
  <si>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</si>
  <si>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</si>
  <si>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</si>
  <si>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</si>
  <si>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</si>
  <si>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</si>
  <si>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</si>
  <si>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</si>
  <si>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</si>
  <si>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</si>
  <si>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</si>
  <si>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</si>
  <si>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</si>
  <si>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</si>
  <si>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</si>
  <si>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</si>
  <si>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</si>
  <si>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</si>
  <si>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</si>
  <si>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</si>
  <si>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</si>
  <si>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</si>
  <si>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</si>
  <si>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</si>
  <si>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</si>
  <si>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</si>
  <si>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</si>
  <si>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</si>
  <si>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</si>
  <si>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</si>
  <si>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</si>
  <si>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</si>
  <si>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</si>
  <si>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</si>
  <si>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</si>
  <si>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</si>
  <si>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</si>
  <si>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</si>
  <si>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</si>
  <si>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</si>
  <si>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</si>
  <si>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</si>
  <si>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</si>
  <si>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</si>
  <si>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</si>
  <si>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</si>
  <si>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</si>
  <si>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</si>
  <si>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</si>
  <si>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</si>
  <si>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</si>
  <si>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</si>
  <si>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</si>
  <si>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</si>
  <si>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</si>
  <si>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</si>
  <si>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</si>
  <si>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</si>
  <si>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</si>
  <si>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</si>
  <si>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</si>
  <si>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</si>
  <si>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</si>
  <si>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</si>
  <si>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</si>
  <si>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</si>
  <si>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</si>
  <si>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</si>
  <si>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</si>
  <si>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</si>
  <si>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</si>
  <si>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</si>
  <si>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</si>
  <si>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</si>
  <si>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</si>
  <si>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</si>
  <si>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</si>
  <si>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</si>
  <si>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</si>
  <si>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</si>
  <si>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</si>
  <si>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</si>
  <si>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</si>
  <si>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</si>
  <si>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</si>
  <si>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</si>
  <si>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</si>
  <si>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</si>
  <si>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</si>
  <si>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</si>
  <si>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</si>
  <si>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</si>
  <si>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</si>
  <si>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</si>
  <si>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</si>
  <si>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</si>
  <si>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</si>
  <si>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</si>
  <si>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</si>
  <si>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</si>
  <si>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</si>
  <si>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</si>
  <si>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</si>
  <si>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</si>
  <si>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</si>
  <si>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</si>
  <si>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</si>
  <si>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</si>
  <si>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</si>
  <si>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</si>
  <si>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</si>
  <si>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</si>
  <si>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</si>
  <si>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</si>
  <si>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</si>
  <si>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</si>
  <si>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</si>
  <si>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</si>
  <si>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</si>
  <si>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</si>
  <si>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</si>
  <si>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</si>
  <si>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</si>
  <si>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</si>
  <si>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</si>
  <si>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</si>
  <si>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</si>
  <si>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</si>
  <si>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</si>
  <si>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</si>
  <si>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</si>
  <si>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</si>
  <si>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</si>
  <si>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</si>
  <si>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</si>
  <si>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</si>
  <si>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</si>
  <si>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</si>
  <si>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</si>
  <si>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</si>
  <si>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</si>
  <si>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</si>
  <si>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</si>
  <si>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</si>
  <si>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</si>
  <si>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</si>
  <si>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</si>
  <si>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</si>
  <si>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</si>
  <si>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</si>
  <si>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</si>
  <si>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</si>
  <si>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</si>
  <si>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</si>
  <si>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</si>
  <si>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</si>
  <si>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</si>
  <si>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</si>
  <si>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</si>
  <si>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</si>
  <si>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</si>
  <si>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</si>
  <si>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</si>
  <si>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</si>
  <si>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</si>
  <si>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</si>
  <si>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</si>
  <si>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</si>
  <si>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</si>
  <si>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</si>
  <si>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</si>
  <si>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</si>
  <si>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</si>
  <si>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</si>
  <si>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</si>
  <si>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</si>
  <si>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</si>
  <si>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</si>
  <si>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</si>
  <si>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</si>
  <si>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</si>
  <si>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</si>
  <si>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</si>
  <si>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</si>
  <si>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</si>
  <si>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</si>
  <si>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</si>
  <si>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</si>
  <si>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</si>
  <si>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</si>
  <si>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</si>
  <si>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</si>
  <si>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</si>
  <si>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</si>
  <si>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</si>
  <si>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</si>
  <si>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</si>
  <si>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</si>
  <si>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</si>
  <si>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</si>
  <si>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</si>
  <si>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</si>
  <si>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</si>
  <si>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</si>
  <si>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</si>
  <si>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</si>
  <si>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</si>
  <si>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</si>
  <si>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</si>
  <si>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</si>
  <si>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</si>
  <si>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</si>
  <si>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</si>
  <si>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</si>
  <si>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</si>
  <si>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</si>
  <si>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</si>
  <si>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</si>
  <si>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</si>
  <si>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</si>
  <si>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</si>
  <si>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</si>
  <si>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</si>
  <si>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</si>
  <si>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</si>
  <si>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</si>
  <si>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</si>
  <si>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</si>
  <si>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</si>
  <si>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</si>
  <si>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</si>
  <si>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</si>
  <si>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</si>
  <si>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</si>
  <si>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</si>
  <si>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</si>
  <si>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</si>
  <si>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</si>
  <si>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</si>
  <si>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</si>
  <si>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</si>
  <si>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</si>
  <si>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</si>
  <si>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</si>
  <si>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</si>
  <si>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</si>
  <si>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</si>
  <si>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</si>
  <si>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</si>
  <si>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</si>
  <si>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</si>
  <si>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</si>
  <si>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</si>
  <si>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</si>
  <si>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</si>
  <si>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</si>
  <si>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</si>
  <si>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</si>
  <si>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</si>
  <si>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</si>
  <si>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</si>
  <si>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</si>
  <si>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</si>
  <si>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</si>
  <si>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</si>
  <si>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</si>
  <si>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</si>
  <si>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</si>
  <si>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</si>
  <si>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</si>
  <si>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</si>
  <si>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</si>
  <si>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</si>
  <si>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</si>
  <si>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</si>
  <si>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</si>
  <si>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</si>
  <si>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</si>
  <si>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</si>
  <si>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</si>
  <si>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</si>
  <si>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</si>
  <si>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</si>
  <si>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</si>
  <si>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</si>
  <si>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</si>
  <si>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</si>
  <si>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</si>
  <si>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</si>
  <si>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</si>
  <si>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</si>
  <si>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</si>
  <si>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</si>
  <si>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</si>
  <si>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</si>
  <si>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</si>
  <si>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</si>
  <si>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</si>
  <si>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</si>
  <si>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</si>
  <si>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</si>
  <si>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</si>
  <si>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</si>
  <si>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</si>
  <si>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</si>
  <si>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</si>
  <si>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</si>
  <si>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</si>
  <si>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</si>
  <si>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</si>
  <si>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</si>
  <si>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</si>
  <si>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</si>
  <si>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</si>
  <si>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</si>
  <si>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</si>
  <si>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</si>
  <si>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</si>
  <si>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</si>
  <si>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</si>
  <si>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</si>
  <si>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</si>
  <si>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</si>
  <si>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</si>
  <si>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</si>
  <si>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</si>
  <si>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</si>
  <si>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</si>
  <si>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</si>
  <si>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</si>
  <si>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</si>
  <si>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</si>
  <si>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</si>
  <si>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</si>
  <si>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</si>
  <si>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</si>
  <si>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</si>
  <si>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</si>
  <si>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</si>
  <si>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</si>
  <si>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</si>
  <si>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</si>
  <si>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</si>
  <si>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</si>
  <si>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</si>
  <si>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</si>
  <si>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</si>
  <si>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</si>
  <si>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</si>
  <si>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</si>
  <si>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</si>
  <si>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</si>
  <si>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</si>
  <si>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</si>
  <si>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</si>
  <si>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</si>
  <si>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</si>
  <si>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</si>
  <si>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</si>
  <si>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</si>
  <si>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</si>
  <si>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</si>
  <si>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</si>
  <si>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</si>
  <si>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</si>
  <si>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</si>
  <si>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</si>
  <si>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</si>
  <si>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</si>
  <si>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</si>
  <si>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</si>
  <si>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</si>
  <si>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</si>
  <si>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</si>
  <si>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</si>
  <si>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</si>
  <si>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</si>
  <si>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</si>
  <si>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</si>
  <si>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</si>
  <si>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</si>
  <si>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</si>
  <si>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</si>
  <si>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</si>
  <si>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</si>
  <si>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</si>
  <si>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</si>
  <si>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</si>
  <si>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</si>
  <si>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</si>
  <si>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</si>
  <si>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</si>
  <si>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</si>
  <si>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</si>
  <si>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</si>
  <si>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</si>
  <si>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</si>
  <si>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</si>
  <si>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</si>
  <si>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</si>
  <si>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</si>
  <si>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</si>
  <si>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</si>
  <si>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</si>
  <si>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</si>
  <si>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</si>
  <si>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</si>
  <si>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</si>
  <si>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</si>
  <si>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</si>
  <si>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</si>
  <si>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</si>
  <si>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</si>
  <si>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</si>
  <si>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</si>
  <si>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</si>
  <si>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</si>
  <si>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</si>
  <si>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</si>
  <si>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</si>
  <si>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</si>
  <si>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</si>
  <si>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</si>
  <si>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</si>
  <si>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</si>
  <si>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</si>
  <si>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</si>
  <si>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</si>
  <si>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</si>
  <si>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</si>
  <si>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</si>
  <si>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</si>
  <si>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</si>
  <si>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</si>
  <si>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</si>
  <si>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</si>
  <si>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</si>
  <si>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</si>
  <si>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</si>
  <si>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</si>
  <si>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</si>
  <si>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</si>
  <si>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</si>
  <si>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</si>
  <si>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</si>
  <si>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</si>
  <si>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</si>
  <si>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</si>
  <si>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</si>
  <si>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</si>
  <si>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</si>
  <si>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</si>
  <si>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</si>
  <si>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</si>
  <si>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</si>
  <si>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</si>
  <si>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</si>
  <si>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</si>
  <si>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</si>
  <si>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</si>
  <si>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</si>
  <si>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</si>
  <si>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</si>
  <si>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</si>
  <si>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</si>
  <si>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</si>
  <si>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</si>
  <si>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</si>
  <si>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</si>
  <si>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</si>
  <si>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</si>
  <si>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</si>
  <si>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</si>
  <si>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</si>
  <si>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</si>
  <si>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</si>
  <si>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</si>
  <si>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</si>
  <si>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</si>
  <si>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</si>
  <si>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</si>
  <si>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</si>
  <si>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</si>
  <si>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</si>
  <si>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</si>
  <si>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</si>
  <si>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</si>
  <si>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</si>
  <si>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</si>
  <si>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</si>
  <si>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</si>
  <si>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</si>
  <si>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</si>
  <si>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</si>
  <si>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</si>
  <si>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</si>
  <si>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</si>
  <si>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</si>
  <si>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</si>
  <si>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</si>
  <si>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</si>
  <si>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</si>
  <si>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</si>
  <si>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</si>
  <si>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</si>
  <si>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</si>
  <si>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</si>
  <si>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</si>
  <si>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</si>
  <si>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</si>
  <si>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</si>
  <si>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</si>
  <si>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</si>
  <si>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</si>
  <si>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</si>
  <si>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</si>
  <si>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</si>
  <si>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</si>
  <si>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</si>
  <si>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</si>
  <si>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</si>
  <si>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</si>
  <si>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</si>
  <si>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</si>
  <si>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</si>
  <si>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</si>
  <si>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</si>
  <si>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</si>
  <si>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</si>
  <si>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</si>
  <si>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</si>
  <si>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</si>
  <si>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</si>
  <si>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</si>
  <si>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</si>
  <si>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</si>
  <si>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</si>
  <si>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</si>
  <si>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</si>
  <si>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</si>
  <si>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</si>
  <si>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</si>
  <si>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</si>
  <si>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</si>
  <si>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</si>
  <si>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</si>
  <si>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</si>
  <si>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</si>
  <si>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</si>
  <si>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</si>
  <si>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</si>
  <si>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</si>
  <si>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</si>
  <si>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</si>
  <si>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</si>
  <si>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</si>
  <si>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</si>
  <si>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</si>
  <si>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</si>
  <si>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</si>
  <si>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</si>
  <si>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</si>
  <si>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</si>
  <si>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</si>
  <si>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</si>
  <si>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</si>
  <si>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</si>
  <si>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</si>
  <si>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</si>
  <si>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</si>
  <si>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</si>
  <si>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</si>
  <si>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</si>
  <si>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</si>
  <si>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</si>
  <si>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</si>
  <si>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</si>
  <si>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</si>
  <si>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</si>
  <si>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</si>
  <si>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</si>
  <si>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</si>
  <si>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</si>
  <si>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</si>
  <si>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</si>
  <si>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</si>
  <si>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</si>
  <si>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</si>
  <si>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</si>
  <si>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</si>
  <si>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</si>
  <si>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</si>
  <si>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</si>
  <si>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</si>
  <si>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</si>
  <si>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</si>
  <si>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</si>
  <si>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</si>
  <si>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</si>
  <si>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</si>
  <si>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</si>
  <si>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</si>
  <si>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</si>
  <si>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</si>
  <si>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</si>
  <si>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</si>
  <si>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</si>
  <si>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</si>
  <si>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</si>
  <si>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</si>
  <si>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</si>
  <si>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</si>
  <si>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</si>
  <si>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</si>
  <si>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</si>
  <si>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</si>
  <si>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</si>
  <si>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</si>
  <si>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</si>
  <si>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</si>
  <si>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</si>
  <si>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</si>
  <si>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</si>
  <si>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</si>
  <si>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</si>
  <si>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</si>
  <si>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</si>
  <si>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</si>
  <si>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</si>
  <si>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</si>
  <si>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</si>
  <si>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</si>
  <si>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</si>
  <si>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</si>
  <si>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</si>
  <si>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</si>
  <si>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</si>
  <si>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</si>
  <si>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</si>
  <si>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</si>
  <si>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</si>
  <si>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</si>
  <si>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</si>
  <si>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</si>
  <si>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</si>
  <si>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</si>
  <si>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</si>
  <si>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</si>
  <si>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</si>
  <si>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</si>
  <si>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</si>
  <si>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</si>
  <si>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</si>
  <si>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</si>
  <si>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</si>
  <si>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</si>
  <si>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</si>
  <si>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</si>
  <si>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</si>
  <si>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</si>
  <si>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</si>
  <si>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</si>
  <si>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</si>
  <si>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</si>
  <si>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</si>
  <si>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</si>
  <si>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</si>
  <si>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</si>
  <si>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</si>
  <si>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</si>
  <si>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</si>
  <si>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</si>
  <si>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</si>
  <si>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</si>
  <si>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</si>
  <si>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</si>
  <si>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</si>
  <si>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</si>
  <si>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</si>
  <si>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</si>
  <si>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</si>
  <si>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</si>
  <si>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</si>
  <si>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</si>
  <si>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</si>
  <si>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</si>
  <si>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</si>
  <si>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</si>
  <si>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</si>
  <si>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</si>
  <si>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</si>
  <si>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</si>
  <si>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</si>
  <si>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</si>
  <si>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</si>
  <si>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</si>
  <si>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</si>
  <si>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</si>
  <si>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</si>
  <si>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</si>
  <si>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</si>
  <si>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</si>
  <si>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</si>
  <si>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</si>
  <si>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</si>
  <si>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</si>
  <si>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</si>
  <si>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</si>
  <si>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</si>
  <si>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</si>
  <si>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</si>
  <si>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</si>
  <si>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</si>
  <si>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</si>
  <si>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</si>
  <si>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</si>
  <si>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</si>
  <si>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</si>
  <si>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</si>
  <si>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</si>
  <si>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</si>
  <si>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</si>
  <si>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</si>
  <si>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</si>
  <si>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</si>
  <si>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</si>
  <si>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</si>
  <si>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</si>
  <si>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</si>
  <si>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</si>
  <si>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</si>
  <si>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</si>
  <si>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</si>
  <si>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</si>
  <si>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</si>
  <si>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</si>
  <si>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</si>
  <si>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</si>
  <si>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</si>
  <si>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</si>
  <si>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</si>
  <si>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</si>
  <si>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</si>
  <si>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</si>
  <si>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</si>
  <si>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</si>
  <si>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</si>
  <si>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</si>
  <si>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</si>
  <si>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</si>
  <si>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</si>
  <si>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</si>
  <si>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</si>
  <si>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</si>
  <si>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</si>
  <si>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</si>
  <si>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</si>
  <si>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</si>
  <si>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</si>
  <si>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</si>
  <si>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</si>
  <si>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</si>
  <si>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</si>
  <si>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</si>
  <si>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</si>
  <si>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</si>
  <si>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</si>
  <si>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</si>
  <si>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</si>
  <si>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</si>
  <si>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</si>
  <si>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</si>
  <si>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</si>
  <si>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</si>
  <si>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</si>
  <si>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</si>
  <si>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</si>
  <si>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</si>
  <si>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</si>
  <si>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</si>
  <si>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</si>
  <si>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</si>
  <si>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</si>
  <si>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</si>
  <si>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</si>
  <si>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</si>
  <si>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</si>
  <si>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</si>
  <si>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</si>
  <si>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</si>
  <si>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</si>
  <si>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</si>
  <si>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</si>
  <si>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</si>
  <si>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</si>
  <si>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</si>
  <si>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</si>
  <si>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</si>
  <si>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</si>
  <si>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</si>
  <si>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</si>
  <si>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</si>
  <si>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</si>
  <si>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</si>
  <si>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</si>
  <si>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</si>
  <si>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</si>
  <si>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</si>
  <si>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</si>
  <si>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</si>
  <si>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</si>
  <si>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</si>
  <si>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</si>
  <si>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</si>
  <si>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</si>
  <si>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</si>
  <si>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</si>
  <si>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</si>
  <si>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</si>
  <si>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</si>
  <si>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</si>
  <si>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</si>
  <si>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</si>
  <si>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</si>
  <si>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</si>
  <si>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</si>
  <si>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</si>
  <si>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</si>
  <si>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</si>
  <si>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</si>
  <si>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</si>
  <si>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</si>
  <si>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</si>
  <si>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</si>
  <si>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</si>
  <si>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</si>
  <si>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</si>
  <si>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</si>
  <si>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</si>
  <si>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</si>
  <si>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</si>
  <si>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</si>
  <si>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</si>
  <si>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</si>
  <si>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</si>
  <si>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</si>
  <si>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</si>
  <si>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</si>
  <si>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</si>
  <si>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</si>
  <si>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</si>
  <si>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</si>
  <si>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</si>
  <si>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</si>
  <si>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</si>
  <si>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</si>
  <si>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</si>
  <si>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</si>
  <si>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</si>
  <si>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</si>
  <si>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</si>
  <si>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</si>
  <si>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</si>
  <si>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</si>
  <si>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</si>
  <si>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</si>
  <si>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</si>
  <si>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</si>
  <si>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</si>
  <si>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</si>
  <si>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</si>
  <si>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</si>
  <si>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</si>
  <si>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</si>
  <si>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</si>
  <si>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</si>
  <si>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</si>
  <si>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</si>
  <si>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</si>
  <si>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</si>
  <si>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</si>
  <si>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</si>
  <si>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</si>
  <si>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</si>
  <si>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</si>
  <si>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</si>
  <si>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</si>
  <si>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</si>
  <si>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</si>
  <si>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</si>
  <si>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</si>
  <si>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</si>
  <si>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</si>
  <si>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</si>
  <si>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</si>
  <si>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</si>
  <si>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</si>
  <si>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</si>
  <si>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</si>
  <si>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</si>
  <si>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</si>
  <si>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</si>
  <si>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</si>
  <si>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</si>
  <si>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</si>
  <si>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</si>
  <si>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</si>
  <si>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</si>
  <si>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</si>
  <si>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</si>
  <si>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</si>
  <si>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</si>
  <si>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</si>
  <si>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</si>
  <si>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</si>
  <si>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</si>
  <si>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</si>
  <si>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</si>
  <si>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</si>
  <si>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</si>
  <si>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</si>
  <si>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</si>
  <si>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</si>
  <si>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</si>
  <si>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</si>
  <si>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</si>
  <si>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</si>
  <si>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</si>
  <si>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</si>
  <si>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</si>
  <si>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</si>
  <si>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</si>
  <si>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</si>
  <si>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</si>
  <si>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</si>
  <si>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</si>
  <si>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</si>
  <si>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</si>
  <si>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</si>
  <si>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</si>
  <si>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</si>
  <si>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</si>
  <si>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</si>
  <si>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</si>
  <si>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</si>
  <si>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</si>
  <si>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</si>
  <si>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</si>
  <si>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</si>
  <si>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</si>
  <si>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</si>
  <si>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</si>
  <si>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</si>
  <si>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</si>
  <si>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</si>
  <si>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</si>
  <si>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</si>
  <si>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</si>
  <si>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</si>
  <si>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</si>
  <si>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</si>
  <si>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</si>
  <si>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</si>
  <si>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</si>
  <si>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</si>
  <si>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</si>
  <si>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</si>
  <si>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</si>
  <si>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</si>
  <si>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</si>
  <si>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</si>
  <si>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</si>
  <si>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</si>
  <si>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</si>
  <si>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</si>
  <si>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</si>
  <si>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</si>
  <si>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</si>
  <si>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</si>
  <si>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</si>
  <si>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</si>
  <si>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</si>
  <si>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</si>
  <si>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</si>
  <si>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</si>
  <si>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</si>
  <si>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</si>
  <si>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</si>
  <si>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</si>
  <si>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</si>
  <si>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</si>
  <si>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</si>
  <si>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</si>
  <si>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</si>
  <si>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</si>
  <si>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</si>
  <si>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</si>
  <si>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</si>
  <si>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</si>
  <si>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</si>
  <si>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</si>
  <si>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</si>
  <si>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</si>
  <si>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</si>
  <si>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</si>
  <si>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</si>
  <si>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</si>
  <si>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</si>
  <si>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</si>
  <si>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</si>
  <si>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</si>
  <si>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</si>
  <si>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</si>
  <si>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</si>
  <si>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</si>
  <si>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</si>
  <si>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</si>
  <si>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</si>
  <si>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</si>
  <si>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</si>
  <si>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</si>
  <si>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</si>
  <si>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</si>
  <si>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</si>
  <si>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</si>
  <si>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</si>
  <si>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</si>
  <si>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</si>
  <si>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</si>
  <si>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</si>
  <si>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</si>
  <si>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</si>
  <si>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</si>
  <si>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</si>
  <si>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</si>
  <si>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</si>
  <si>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</si>
  <si>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</si>
  <si>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</si>
  <si>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</si>
  <si>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</si>
  <si>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</si>
  <si>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</si>
  <si>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</si>
  <si>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</si>
  <si>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</si>
  <si>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</si>
  <si>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</si>
  <si>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</si>
  <si>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</si>
  <si>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</si>
  <si>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</si>
  <si>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</si>
  <si>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</si>
  <si>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</si>
  <si>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</si>
  <si>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</si>
  <si>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</si>
  <si>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</si>
  <si>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</si>
  <si>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</si>
  <si>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</si>
  <si>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</si>
  <si>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</si>
  <si>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</si>
  <si>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</si>
  <si>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</si>
  <si>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</si>
  <si>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</si>
  <si>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</si>
  <si>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</si>
  <si>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</si>
  <si>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</si>
  <si>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</si>
  <si>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</si>
  <si>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</si>
  <si>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</si>
  <si>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</si>
  <si>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</si>
  <si>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</si>
  <si>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</si>
  <si>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</si>
  <si>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</si>
  <si>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</si>
  <si>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</si>
  <si>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</si>
  <si>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</si>
  <si>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</si>
  <si>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</si>
  <si>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</si>
  <si>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</si>
  <si>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</si>
  <si>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</si>
  <si>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</si>
  <si>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</si>
  <si>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</si>
  <si>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</si>
  <si>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</si>
  <si>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</si>
  <si>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</si>
  <si>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</si>
  <si>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</si>
  <si>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</si>
  <si>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</si>
  <si>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</si>
  <si>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</si>
  <si>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</si>
  <si>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</si>
  <si>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</si>
  <si>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</si>
  <si>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</si>
  <si>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</si>
  <si>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</si>
  <si>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</si>
  <si>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</si>
  <si>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</si>
  <si>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</si>
  <si>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</si>
  <si>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</si>
  <si>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</si>
  <si>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</si>
  <si>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</si>
  <si>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</si>
  <si>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</si>
  <si>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</si>
  <si>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</si>
  <si>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</si>
  <si>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</si>
  <si>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</si>
  <si>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</si>
  <si>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</si>
  <si>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</si>
  <si>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</si>
  <si>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</si>
  <si>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</si>
  <si>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</si>
  <si>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</si>
  <si>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</si>
  <si>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</si>
  <si>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</si>
  <si>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</si>
  <si>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</si>
  <si>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</si>
  <si>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</si>
  <si>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</si>
  <si>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</si>
  <si>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</si>
  <si>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</si>
  <si>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</si>
  <si>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</si>
  <si>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</si>
  <si>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</si>
  <si>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</si>
  <si>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</si>
  <si>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</si>
  <si>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</si>
  <si>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</si>
  <si>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</si>
  <si>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</si>
  <si>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</si>
  <si>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</si>
  <si>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</si>
  <si>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</si>
  <si>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</si>
  <si>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</si>
  <si>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</si>
  <si>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</si>
  <si>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</si>
  <si>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</si>
  <si>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</si>
  <si>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</si>
  <si>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</si>
  <si>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</si>
  <si>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</si>
  <si>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</si>
  <si>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</si>
  <si>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</si>
  <si>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</si>
  <si>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</si>
  <si>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</si>
  <si>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</si>
  <si>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</si>
  <si>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</si>
  <si>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</si>
  <si>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</si>
  <si>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</si>
  <si>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</si>
  <si>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</si>
  <si>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</si>
  <si>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</si>
  <si>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</si>
  <si>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</si>
  <si>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</si>
  <si>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</si>
  <si>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</si>
  <si>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</si>
  <si>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</si>
  <si>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</si>
  <si>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</si>
  <si>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</si>
  <si>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</si>
  <si>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</si>
  <si>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</si>
  <si>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</si>
  <si>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</si>
  <si>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</si>
  <si>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</si>
  <si>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</si>
  <si>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</si>
  <si>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</si>
  <si>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</si>
  <si>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</si>
  <si>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</si>
  <si>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</si>
  <si>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</si>
  <si>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</si>
  <si>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</si>
  <si>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</si>
  <si>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</si>
  <si>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</si>
  <si>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</si>
  <si>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</si>
  <si>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</si>
  <si>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</si>
  <si>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</si>
  <si>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</si>
  <si>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</si>
  <si>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</si>
  <si>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</si>
  <si>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</si>
  <si>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</si>
  <si>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</si>
  <si>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</si>
  <si>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</si>
  <si>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</si>
  <si>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</si>
  <si>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</si>
  <si>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</si>
  <si>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</si>
  <si>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</si>
  <si>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</si>
  <si>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</si>
  <si>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</si>
  <si>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</si>
  <si>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</si>
  <si>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</si>
  <si>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</si>
  <si>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</si>
  <si>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</si>
  <si>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</si>
  <si>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</si>
  <si>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</si>
  <si>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</si>
  <si>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</si>
  <si>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</si>
  <si>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</si>
  <si>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</si>
  <si>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</si>
  <si>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</si>
  <si>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</si>
  <si>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</si>
  <si>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</si>
  <si>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</si>
  <si>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</si>
  <si>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</si>
  <si>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</si>
  <si>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</si>
  <si>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</si>
  <si>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</si>
  <si>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</si>
  <si>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</si>
  <si>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</si>
  <si>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</si>
  <si>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</si>
  <si>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</si>
  <si>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</si>
  <si>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</si>
  <si>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</si>
  <si>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</si>
  <si>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</si>
  <si>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</si>
  <si>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</si>
  <si>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</si>
  <si>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</si>
  <si>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</si>
  <si>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</si>
  <si>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</si>
  <si>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</si>
  <si>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</si>
  <si>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</si>
  <si>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</si>
  <si>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</si>
  <si>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</si>
  <si>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</si>
  <si>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</si>
  <si>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</si>
  <si>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</si>
  <si>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</si>
  <si>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</si>
  <si>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</si>
  <si>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</si>
  <si>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</si>
  <si>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</si>
  <si>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</si>
  <si>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</si>
  <si>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</si>
  <si>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</si>
  <si>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</si>
  <si>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</si>
  <si>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</si>
  <si>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</si>
  <si>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</si>
  <si>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</si>
  <si>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</si>
  <si>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</si>
  <si>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</si>
  <si>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</si>
  <si>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</si>
  <si>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</si>
  <si>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</si>
  <si>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</si>
  <si>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</si>
  <si>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</si>
  <si>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</si>
  <si>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</si>
  <si>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</si>
  <si>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</si>
  <si>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</si>
  <si>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</si>
  <si>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</si>
  <si>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</si>
  <si>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</si>
  <si>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</si>
  <si>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</si>
  <si>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</si>
  <si>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</si>
  <si>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</si>
  <si>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</si>
  <si>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</si>
  <si>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</si>
  <si>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</si>
  <si>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</si>
  <si>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</si>
  <si>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</si>
  <si>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</si>
  <si>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</si>
  <si>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</si>
  <si>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</si>
  <si>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</si>
  <si>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</si>
  <si>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</si>
  <si>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</si>
  <si>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</si>
  <si>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</si>
  <si>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</si>
  <si>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</si>
  <si>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</si>
  <si>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</si>
  <si>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</si>
  <si>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</si>
  <si>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</si>
  <si>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</si>
  <si>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</si>
  <si>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</si>
  <si>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</si>
  <si>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</si>
  <si>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</si>
  <si>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</si>
  <si>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</si>
  <si>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</si>
  <si>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</si>
  <si>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</si>
  <si>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</si>
  <si>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</si>
  <si>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</si>
  <si>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</si>
  <si>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</si>
  <si>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</si>
  <si>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</si>
  <si>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</si>
  <si>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</si>
  <si>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</si>
  <si>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</si>
  <si>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</si>
  <si>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</si>
  <si>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</si>
  <si>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</si>
  <si>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</si>
  <si>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</si>
  <si>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</si>
  <si>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</si>
  <si>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</si>
  <si>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</si>
  <si>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</si>
  <si>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</si>
  <si>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</si>
  <si>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</si>
  <si>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</si>
  <si>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</si>
  <si>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</si>
  <si>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</si>
  <si>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</si>
  <si>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</si>
  <si>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</si>
  <si>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</si>
  <si>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</si>
  <si>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</si>
  <si>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</si>
  <si>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</si>
  <si>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</si>
  <si>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</si>
  <si>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</si>
  <si>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</si>
  <si>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</si>
  <si>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</si>
  <si>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</si>
  <si>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</si>
  <si>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</si>
  <si>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</si>
  <si>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</si>
  <si>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</si>
  <si>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</si>
  <si>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</si>
  <si>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</si>
  <si>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</si>
  <si>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</si>
  <si>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</si>
  <si>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</si>
  <si>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</si>
  <si>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</si>
  <si>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</si>
  <si>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</si>
  <si>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</si>
  <si>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</si>
  <si>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</si>
  <si>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</si>
  <si>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</si>
  <si>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</si>
  <si>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</si>
  <si>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</si>
  <si>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</si>
  <si>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</si>
  <si>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</si>
  <si>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</si>
  <si>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</si>
  <si>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</si>
  <si>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</si>
  <si>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</si>
  <si>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</si>
  <si>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</si>
  <si>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</si>
  <si>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</si>
  <si>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</si>
  <si>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</si>
  <si>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</si>
  <si>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</si>
  <si>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</si>
  <si>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</si>
  <si>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</si>
  <si>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</si>
  <si>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</si>
  <si>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</si>
  <si>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</si>
  <si>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</si>
  <si>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</si>
  <si>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</si>
  <si>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</si>
  <si>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</si>
  <si>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</si>
  <si>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</si>
  <si>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</si>
  <si>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</si>
  <si>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</si>
  <si>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</si>
  <si>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</si>
  <si>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</si>
  <si>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</si>
  <si>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</si>
  <si>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</si>
  <si>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</si>
  <si>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</si>
  <si>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</si>
  <si>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</si>
  <si>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</si>
  <si>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</si>
  <si>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</si>
  <si>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</si>
  <si>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</si>
  <si>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</si>
  <si>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</si>
  <si>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</si>
  <si>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</si>
  <si>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</si>
  <si>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</si>
  <si>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</si>
  <si>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</si>
  <si>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</si>
  <si>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</si>
  <si>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</si>
  <si>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</si>
  <si>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</si>
  <si>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</si>
  <si>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</si>
  <si>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</si>
  <si>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</si>
  <si>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</si>
  <si>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</si>
  <si>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</si>
  <si>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</si>
  <si>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</si>
  <si>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</si>
  <si>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</si>
  <si>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</si>
  <si>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</si>
  <si>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</si>
  <si>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</si>
  <si>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</si>
  <si>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</si>
  <si>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</si>
  <si>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</si>
  <si>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</si>
  <si>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</si>
  <si>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</si>
  <si>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</si>
  <si>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</si>
  <si>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</si>
  <si>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</si>
  <si>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</si>
  <si>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</si>
  <si>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</si>
  <si>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</si>
  <si>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</si>
  <si>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</si>
  <si>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</si>
  <si>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</si>
  <si>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</si>
  <si>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</si>
  <si>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</si>
  <si>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</si>
  <si>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</si>
  <si>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</si>
  <si>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</si>
  <si>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</si>
  <si>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</si>
  <si>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</si>
  <si>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</si>
  <si>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</si>
  <si>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</si>
  <si>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</si>
  <si>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</si>
  <si>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</si>
  <si>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</si>
  <si>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</si>
  <si>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</si>
  <si>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</si>
  <si>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</si>
  <si>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</si>
  <si>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</si>
  <si>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</si>
  <si>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</si>
  <si>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</si>
  <si>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</si>
  <si>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</si>
  <si>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</si>
  <si>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</si>
  <si>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</si>
  <si>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</si>
  <si>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</si>
  <si>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</si>
  <si>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</si>
  <si>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</si>
  <si>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</si>
  <si>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</si>
  <si>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</si>
  <si>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</si>
  <si>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</si>
  <si>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</si>
  <si>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</si>
  <si>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</si>
  <si>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</si>
  <si>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</si>
  <si>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</si>
  <si>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</si>
  <si>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</si>
  <si>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</si>
  <si>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</si>
  <si>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</si>
  <si>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</si>
  <si>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</si>
  <si>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</si>
  <si>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</si>
  <si>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</si>
  <si>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</si>
  <si>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</si>
  <si>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</si>
  <si>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</si>
  <si>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</si>
  <si>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</si>
  <si>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</si>
  <si>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</si>
  <si>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</si>
  <si>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</si>
  <si>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</si>
  <si>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</si>
  <si>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</si>
  <si>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</si>
  <si>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</si>
  <si>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</si>
  <si>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</si>
  <si>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</si>
  <si>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</si>
  <si>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</si>
  <si>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</si>
  <si>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</si>
  <si>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</si>
  <si>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</si>
  <si>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</si>
  <si>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</si>
  <si>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</si>
  <si>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</si>
  <si>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</si>
  <si>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</si>
  <si>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</si>
  <si>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</si>
  <si>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</si>
  <si>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</si>
  <si>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</si>
  <si>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</si>
  <si>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</si>
  <si>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</si>
  <si>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</si>
  <si>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</si>
  <si>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</si>
  <si>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</si>
  <si>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</si>
  <si>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</si>
  <si>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</si>
  <si>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</si>
  <si>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</si>
  <si>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</si>
  <si>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</si>
  <si>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</si>
  <si>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</si>
  <si>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</si>
  <si>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</si>
  <si>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</si>
  <si>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</si>
  <si>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</si>
  <si>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</si>
  <si>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</si>
  <si>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</si>
  <si>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</si>
  <si>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</si>
  <si>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</si>
  <si>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</si>
  <si>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</si>
  <si>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</si>
  <si>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</si>
  <si>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</si>
  <si>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</si>
  <si>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</si>
  <si>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</si>
  <si>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</si>
  <si>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</si>
  <si>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</si>
  <si>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</si>
  <si>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</si>
  <si>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</si>
  <si>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</si>
  <si>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</si>
  <si>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</si>
  <si>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</si>
  <si>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</si>
  <si>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</si>
  <si>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</si>
  <si>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</si>
  <si>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</si>
  <si>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</si>
  <si>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</si>
  <si>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</si>
  <si>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</si>
  <si>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</si>
  <si>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</si>
  <si>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</si>
  <si>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</si>
  <si>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</si>
  <si>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</si>
  <si>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</si>
  <si>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</si>
  <si>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</si>
  <si>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</si>
  <si>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</si>
  <si>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</si>
  <si>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</si>
  <si>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</si>
  <si>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</si>
  <si>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</si>
  <si>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</si>
  <si>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</si>
  <si>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</si>
  <si>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</si>
  <si>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</si>
  <si>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</si>
  <si>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</si>
  <si>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</si>
  <si>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</si>
  <si>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</si>
  <si>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</si>
  <si>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</si>
  <si>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</si>
  <si>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</si>
  <si>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</si>
  <si>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</si>
  <si>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</si>
  <si>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</si>
  <si>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</si>
  <si>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</si>
  <si>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</si>
  <si>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</si>
  <si>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</si>
  <si>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</si>
  <si>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</si>
  <si>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</si>
  <si>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</si>
  <si>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</si>
  <si>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</si>
  <si>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</si>
  <si>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</si>
  <si>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</si>
  <si>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</si>
  <si>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</si>
  <si>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</si>
  <si>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</si>
  <si>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</si>
  <si>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</si>
  <si>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</si>
  <si>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</si>
  <si>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</si>
  <si>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</si>
  <si>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</si>
  <si>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</si>
  <si>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</si>
  <si>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</si>
  <si>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</si>
  <si>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</si>
  <si>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</si>
  <si>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</si>
  <si>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</si>
  <si>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</si>
  <si>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</si>
  <si>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</si>
  <si>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</si>
  <si>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</si>
  <si>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</si>
  <si>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</si>
  <si>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</si>
  <si>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</si>
  <si>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</si>
  <si>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</si>
  <si>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</si>
  <si>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</si>
  <si>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</si>
  <si>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</si>
  <si>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</si>
  <si>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</si>
  <si>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</si>
  <si>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</si>
  <si>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</si>
  <si>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</si>
  <si>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</si>
  <si>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</si>
  <si>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</si>
  <si>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</si>
  <si>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</si>
  <si>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</si>
  <si>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</si>
  <si>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</si>
  <si>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</si>
  <si>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</si>
  <si>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</si>
  <si>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</si>
  <si>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</si>
  <si>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</si>
  <si>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</si>
  <si>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</si>
  <si>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</si>
  <si>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</si>
  <si>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</si>
  <si>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</si>
  <si>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</si>
  <si>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</si>
  <si>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</si>
  <si>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</si>
  <si>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</si>
  <si>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</si>
  <si>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</si>
  <si>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</si>
  <si>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</si>
  <si>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</si>
  <si>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</si>
  <si>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</si>
  <si>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</si>
  <si>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</si>
  <si>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</si>
  <si>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</si>
  <si>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</si>
  <si>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</si>
  <si>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</si>
  <si>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</si>
  <si>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</si>
  <si>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</si>
  <si>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</si>
  <si>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</si>
  <si>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</si>
  <si>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</si>
  <si>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</si>
  <si>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</si>
  <si>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</si>
  <si>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</si>
  <si>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</si>
  <si>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</si>
  <si>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</si>
  <si>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</si>
  <si>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</si>
  <si>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</si>
  <si>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</si>
  <si>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</si>
  <si>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</si>
  <si>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</si>
  <si>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</si>
  <si>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</si>
  <si>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</si>
  <si>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</si>
  <si>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</si>
  <si>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</si>
  <si>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</si>
  <si>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</si>
  <si>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</si>
  <si>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</si>
  <si>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</si>
  <si>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</si>
  <si>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</si>
  <si>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</si>
  <si>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</si>
  <si>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</si>
  <si>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</si>
  <si>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</si>
  <si>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</si>
  <si>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</si>
  <si>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</si>
  <si>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</si>
  <si>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</si>
  <si>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</si>
  <si>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</si>
  <si>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</si>
  <si>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</si>
  <si>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</si>
  <si>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</si>
  <si>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</si>
  <si>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</si>
  <si>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</si>
  <si>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</si>
  <si>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</si>
  <si>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</si>
  <si>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</si>
  <si>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</si>
  <si>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</si>
  <si>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</si>
  <si>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</si>
  <si>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</si>
  <si>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</si>
  <si>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</si>
  <si>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</si>
  <si>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</si>
  <si>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</si>
  <si>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</si>
  <si>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</si>
  <si>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</si>
  <si>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</si>
  <si>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</si>
  <si>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</si>
  <si>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</si>
  <si>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</si>
  <si>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</si>
  <si>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</si>
  <si>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</si>
  <si>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</si>
  <si>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</si>
  <si>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</si>
  <si>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</si>
  <si>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</si>
  <si>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</si>
  <si>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</si>
  <si>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</si>
  <si>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</si>
  <si>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</si>
  <si>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</si>
  <si>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</si>
  <si>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</si>
  <si>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</si>
  <si>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</si>
  <si>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</si>
  <si>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</si>
  <si>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</si>
  <si>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</si>
  <si>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</si>
  <si>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</si>
  <si>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</si>
  <si>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</si>
  <si>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</si>
  <si>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</si>
  <si>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</si>
  <si>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</si>
  <si>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</si>
  <si>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</si>
  <si>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</si>
  <si>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</si>
  <si>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</si>
  <si>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</si>
  <si>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</si>
  <si>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</si>
  <si>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</si>
  <si>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</si>
  <si>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</si>
  <si>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</si>
  <si>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</si>
  <si>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</si>
  <si>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</si>
  <si>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</si>
  <si>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</si>
  <si>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</si>
  <si>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</si>
  <si>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</si>
  <si>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</si>
  <si>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</si>
  <si>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</si>
  <si>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</si>
  <si>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</si>
  <si>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</si>
  <si>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</si>
  <si>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</si>
  <si>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</si>
  <si>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</si>
  <si>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</si>
  <si>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</si>
  <si>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</si>
  <si>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</si>
  <si>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</si>
  <si>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</si>
  <si>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</si>
  <si>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</si>
  <si>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</si>
  <si>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</si>
  <si>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</si>
  <si>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</si>
  <si>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</si>
  <si>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</si>
  <si>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</si>
  <si>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</si>
  <si>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</si>
  <si>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</si>
  <si>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</si>
  <si>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</si>
  <si>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</si>
  <si>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</si>
  <si>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</si>
  <si>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</si>
  <si>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</si>
  <si>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</si>
  <si>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</si>
  <si>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</si>
  <si>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</si>
  <si>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</si>
  <si>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</si>
  <si>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</si>
  <si>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</si>
  <si>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</si>
  <si>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</si>
  <si>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</si>
  <si>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</si>
  <si>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</si>
  <si>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</si>
  <si>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</si>
  <si>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</si>
  <si>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</si>
  <si>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</si>
  <si>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</si>
  <si>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</si>
  <si>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</si>
  <si>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</si>
  <si>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</si>
  <si>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</si>
  <si>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</si>
  <si>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</si>
  <si>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</si>
  <si>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</si>
  <si>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</si>
  <si>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</si>
  <si>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</si>
  <si>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</si>
  <si>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</si>
  <si>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</si>
  <si>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</si>
  <si>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</si>
  <si>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</si>
  <si>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</si>
  <si>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</si>
  <si>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</si>
  <si>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</si>
  <si>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</si>
  <si>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</si>
  <si>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</si>
  <si>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</si>
  <si>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</si>
  <si>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</si>
  <si>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</si>
  <si>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</si>
  <si>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</si>
  <si>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</si>
  <si>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</si>
  <si>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</si>
  <si>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</si>
  <si>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</si>
  <si>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</si>
  <si>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</si>
  <si>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</si>
  <si>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</si>
  <si>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</si>
  <si>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</si>
  <si>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</si>
  <si>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</si>
  <si>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</si>
  <si>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</si>
  <si>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</si>
  <si>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</si>
  <si>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</si>
  <si>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</si>
  <si>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</si>
  <si>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</si>
  <si>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</si>
  <si>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</si>
  <si>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</si>
  <si>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</si>
  <si>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</si>
  <si>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</si>
  <si>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</si>
  <si>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</si>
  <si>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</si>
  <si>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</si>
  <si>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</si>
  <si>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</si>
  <si>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</si>
  <si>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</si>
  <si>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</si>
  <si>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</si>
  <si>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</si>
  <si>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</si>
  <si>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</si>
  <si>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</si>
  <si>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</si>
  <si>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</si>
  <si>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</si>
  <si>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</si>
  <si>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</si>
  <si>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</si>
  <si>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</si>
  <si>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</si>
  <si>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</si>
  <si>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</si>
  <si>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</si>
  <si>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</si>
  <si>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</si>
  <si>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</si>
  <si>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</si>
  <si>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</si>
  <si>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</si>
  <si>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</si>
  <si>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</si>
  <si>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</si>
  <si>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</si>
  <si>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</si>
  <si>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</si>
  <si>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</si>
  <si>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</si>
  <si>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</si>
  <si>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</si>
  <si>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</si>
  <si>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</si>
  <si>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</si>
  <si>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</si>
  <si>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</si>
  <si>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</si>
  <si>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</si>
  <si>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</si>
  <si>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</si>
  <si>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</si>
  <si>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</si>
  <si>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</si>
  <si>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</si>
  <si>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</si>
  <si>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</si>
  <si>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</si>
  <si>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</si>
  <si>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</si>
  <si>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</si>
  <si>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</si>
  <si>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</si>
  <si>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</si>
  <si>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</si>
  <si>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</si>
  <si>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</si>
  <si>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</si>
  <si>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</si>
  <si>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</si>
  <si>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</si>
  <si>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</si>
  <si>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</si>
  <si>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</si>
  <si>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</si>
  <si>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</si>
  <si>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</si>
  <si>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</si>
  <si>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</si>
  <si>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</si>
  <si>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</si>
  <si>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</si>
  <si>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</si>
  <si>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</si>
  <si>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</si>
  <si>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</si>
  <si>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</si>
  <si>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</si>
  <si>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</si>
  <si>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</si>
  <si>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</si>
  <si>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</si>
  <si>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</si>
  <si>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</si>
  <si>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</si>
  <si>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</si>
  <si>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</si>
  <si>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</si>
  <si>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</si>
  <si>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</si>
  <si>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</si>
  <si>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</si>
  <si>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</si>
  <si>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</si>
  <si>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</si>
  <si>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</si>
  <si>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</si>
  <si>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</si>
  <si>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</si>
  <si>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</si>
  <si>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</si>
  <si>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</si>
  <si>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</si>
  <si>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</si>
  <si>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</si>
  <si>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</si>
  <si>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</si>
  <si>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</si>
  <si>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</si>
  <si>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</si>
  <si>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</si>
  <si>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</si>
  <si>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</si>
  <si>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</si>
  <si>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</si>
  <si>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</si>
  <si>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</si>
  <si>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</si>
  <si>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</si>
  <si>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</si>
  <si>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</si>
  <si>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</si>
  <si>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</si>
  <si>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</si>
  <si>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</si>
  <si>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</si>
  <si>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</si>
  <si>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</si>
  <si>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</si>
  <si>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</si>
  <si>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</si>
  <si>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</si>
  <si>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</si>
  <si>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</si>
  <si>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</si>
  <si>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</si>
  <si>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</si>
  <si>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</si>
  <si>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</si>
  <si>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</si>
  <si>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</si>
  <si>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</si>
  <si>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</si>
  <si>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</si>
  <si>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</si>
  <si>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</si>
  <si>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</si>
  <si>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</si>
  <si>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</si>
  <si>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</si>
  <si>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</si>
  <si>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</si>
  <si>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</si>
  <si>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</si>
  <si>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</si>
  <si>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</si>
  <si>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</si>
  <si>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</si>
  <si>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</si>
  <si>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</si>
  <si>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</si>
  <si>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</si>
  <si>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</si>
  <si>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</si>
  <si>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</si>
  <si>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</si>
  <si>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</si>
  <si>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</si>
  <si>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</si>
  <si>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</si>
  <si>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</si>
  <si>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</si>
  <si>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</si>
  <si>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</si>
  <si>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</si>
  <si>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</si>
  <si>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</si>
  <si>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</si>
  <si>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</si>
  <si>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</si>
  <si>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</si>
  <si>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</si>
  <si>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</si>
  <si>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</si>
  <si>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</si>
  <si>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</si>
  <si>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</si>
  <si>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</si>
  <si>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</si>
  <si>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</si>
  <si>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</si>
  <si>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</si>
  <si>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</si>
  <si>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</si>
  <si>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</si>
  <si>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</si>
  <si>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</si>
  <si>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</si>
  <si>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</si>
  <si>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</si>
  <si>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</si>
  <si>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</si>
  <si>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</si>
  <si>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</si>
  <si>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</si>
  <si>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</si>
  <si>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</si>
  <si>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</si>
  <si>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</si>
  <si>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</si>
  <si>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</si>
  <si>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</si>
  <si>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</si>
  <si>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</si>
  <si>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</si>
  <si>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</si>
  <si>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</si>
  <si>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</si>
  <si>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</si>
  <si>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</si>
  <si>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</si>
  <si>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</si>
  <si>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</si>
  <si>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</si>
  <si>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</si>
  <si>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</si>
  <si>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</si>
  <si>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</si>
  <si>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</si>
  <si>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</si>
  <si>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</si>
  <si>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</si>
  <si>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</si>
  <si>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</si>
  <si>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</si>
  <si>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</si>
  <si>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</si>
  <si>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</si>
  <si>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</si>
  <si>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</si>
  <si>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</si>
  <si>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</si>
  <si>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</si>
  <si>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</si>
  <si>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</si>
  <si>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</si>
  <si>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</si>
  <si>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</si>
  <si>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</si>
  <si>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</si>
  <si>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</si>
  <si>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</si>
  <si>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</si>
  <si>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</si>
  <si>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</si>
  <si>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</si>
  <si>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</si>
  <si>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</si>
  <si>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</si>
  <si>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</si>
  <si>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</si>
  <si>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</si>
  <si>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</si>
  <si>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</si>
  <si>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</si>
  <si>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</si>
  <si>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</si>
  <si>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</si>
  <si>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</si>
  <si>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</si>
  <si>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</si>
  <si>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</si>
  <si>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</si>
  <si>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</si>
  <si>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</si>
  <si>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</si>
  <si>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</si>
  <si>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</si>
  <si>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</si>
  <si>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</si>
  <si>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</si>
  <si>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</si>
  <si>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</si>
  <si>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</si>
  <si>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</si>
  <si>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</si>
  <si>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</si>
  <si>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</si>
  <si>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</si>
  <si>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</si>
  <si>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</si>
  <si>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</si>
  <si>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</si>
  <si>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</si>
  <si>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</si>
  <si>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</si>
  <si>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</si>
  <si>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</si>
  <si>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</si>
  <si>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</si>
  <si>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</si>
  <si>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</si>
  <si>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</si>
  <si>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</si>
  <si>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</si>
  <si>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</si>
  <si>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</si>
  <si>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</si>
  <si>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</si>
  <si>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</si>
  <si>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</si>
  <si>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</si>
  <si>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</si>
  <si>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</si>
  <si>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</si>
  <si>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</si>
  <si>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</si>
  <si>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</si>
  <si>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</si>
  <si>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</si>
  <si>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</si>
  <si>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</si>
  <si>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</si>
  <si>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</si>
  <si>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</si>
  <si>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</si>
  <si>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</si>
  <si>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</si>
  <si>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</si>
  <si>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</si>
  <si>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</si>
  <si>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</si>
  <si>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</si>
  <si>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</si>
  <si>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</si>
  <si>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</si>
  <si>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</si>
  <si>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</si>
  <si>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</si>
  <si>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</si>
  <si>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</si>
  <si>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</si>
  <si>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</si>
  <si>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</si>
  <si>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</si>
  <si>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</si>
  <si>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</si>
  <si>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</si>
  <si>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</si>
  <si>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</si>
  <si>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</si>
  <si>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</si>
  <si>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</si>
  <si>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</si>
  <si>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</si>
  <si>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</si>
  <si>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</si>
  <si>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</si>
  <si>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</si>
  <si>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</si>
  <si>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</si>
  <si>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</si>
  <si>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</si>
  <si>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</si>
  <si>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</si>
  <si>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</si>
  <si>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</si>
  <si>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</si>
  <si>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</si>
  <si>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</si>
  <si>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</si>
  <si>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</si>
  <si>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</si>
  <si>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</si>
  <si>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</si>
  <si>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</si>
  <si>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</si>
  <si>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</si>
  <si>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</si>
  <si>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</si>
  <si>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</si>
  <si>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</si>
  <si>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</si>
  <si>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</si>
  <si>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</si>
  <si>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</si>
  <si>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</si>
  <si>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</si>
  <si>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</si>
  <si>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</si>
  <si>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</si>
  <si>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</si>
  <si>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</si>
  <si>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</si>
  <si>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</si>
  <si>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</si>
  <si>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</si>
  <si>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</si>
  <si>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</si>
  <si>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</si>
  <si>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</si>
  <si>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</si>
  <si>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</si>
  <si>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</si>
  <si>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</si>
  <si>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</si>
  <si>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</si>
  <si>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</si>
  <si>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</si>
  <si>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</si>
  <si>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</si>
  <si>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</si>
  <si>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</si>
  <si>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</si>
  <si>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</si>
  <si>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</si>
  <si>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</si>
  <si>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</si>
  <si>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</si>
  <si>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</si>
  <si>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</si>
  <si>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</si>
  <si>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</si>
  <si>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</si>
  <si>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</si>
  <si>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</si>
  <si>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</si>
  <si>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</si>
  <si>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</si>
  <si>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</si>
  <si>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</si>
  <si>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</si>
  <si>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</si>
  <si>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</si>
  <si>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</si>
  <si>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</si>
  <si>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</si>
  <si>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</si>
  <si>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</si>
  <si>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</si>
  <si>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</si>
  <si>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</si>
  <si>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</si>
  <si>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</si>
  <si>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</si>
  <si>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</si>
  <si>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</si>
  <si>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</si>
  <si>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</si>
  <si>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</si>
  <si>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</si>
  <si>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</si>
  <si>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</si>
  <si>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</si>
  <si>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</si>
  <si>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</si>
  <si>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</si>
  <si>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</si>
  <si>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</si>
  <si>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</si>
  <si>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</si>
  <si>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</si>
  <si>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</si>
  <si>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</si>
  <si>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</si>
  <si>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</si>
  <si>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</si>
  <si>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</si>
  <si>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</si>
  <si>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</si>
  <si>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</si>
  <si>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</si>
  <si>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</si>
  <si>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</si>
  <si>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</si>
  <si>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</si>
  <si>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</si>
  <si>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</si>
  <si>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</si>
  <si>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</si>
  <si>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</si>
  <si>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</si>
  <si>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</si>
  <si>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</si>
  <si>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</si>
  <si>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</si>
  <si>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</si>
  <si>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</si>
  <si>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</si>
  <si>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</si>
  <si>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</si>
  <si>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</si>
  <si>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</si>
  <si>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</si>
  <si>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</si>
  <si>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</si>
  <si>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</si>
  <si>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</si>
  <si>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</si>
  <si>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</si>
  <si>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</si>
  <si>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</si>
  <si>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</si>
  <si>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</si>
  <si>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</si>
  <si>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</si>
  <si>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</si>
  <si>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</si>
  <si>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</si>
  <si>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</si>
  <si>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</si>
  <si>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</si>
  <si>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</si>
  <si>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</si>
  <si>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</si>
  <si>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</si>
  <si>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</si>
  <si>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</si>
  <si>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</si>
  <si>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</si>
  <si>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</si>
  <si>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</si>
  <si>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</si>
  <si>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</si>
  <si>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</si>
  <si>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</si>
  <si>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</si>
  <si>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</si>
  <si>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</si>
  <si>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</si>
  <si>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</si>
  <si>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</si>
  <si>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</si>
  <si>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</si>
  <si>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</si>
  <si>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</si>
  <si>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</si>
  <si>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</si>
  <si>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</si>
  <si>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</si>
  <si>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</si>
  <si>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</si>
  <si>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</si>
  <si>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</si>
  <si>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</si>
  <si>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</si>
  <si>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</si>
  <si>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</si>
  <si>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</si>
  <si>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</si>
  <si>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</si>
  <si>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</si>
  <si>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</si>
  <si>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</si>
  <si>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</si>
  <si>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</si>
  <si>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</si>
  <si>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</si>
  <si>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</si>
  <si>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</si>
  <si>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</si>
  <si>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</si>
  <si>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</si>
  <si>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</si>
  <si>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</si>
  <si>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</si>
  <si>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</si>
  <si>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</si>
  <si>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</si>
  <si>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</si>
  <si>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</si>
  <si>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</si>
  <si>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</si>
  <si>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</si>
  <si>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</si>
  <si>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</si>
  <si>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</si>
  <si>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</si>
  <si>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</si>
  <si>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</si>
  <si>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</si>
  <si>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</si>
  <si>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</si>
  <si>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</si>
  <si>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</si>
  <si>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</si>
  <si>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</si>
  <si>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</si>
  <si>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</si>
  <si>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</si>
  <si>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</si>
  <si>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</si>
  <si>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</si>
  <si>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</si>
  <si>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</si>
  <si>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</si>
  <si>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</si>
  <si>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</si>
  <si>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</si>
  <si>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</si>
  <si>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</si>
  <si>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</si>
  <si>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</si>
  <si>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</si>
  <si>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</si>
  <si>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</si>
  <si>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</si>
  <si>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</si>
  <si>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</si>
  <si>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</si>
  <si>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</si>
  <si>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</si>
  <si>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</si>
  <si>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</si>
  <si>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</si>
  <si>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</si>
  <si>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</si>
  <si>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</si>
  <si>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</si>
  <si>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</si>
  <si>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</si>
  <si>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</si>
  <si>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</si>
  <si>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</si>
  <si>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</si>
  <si>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</si>
  <si>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</si>
  <si>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</si>
  <si>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</si>
  <si>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</si>
  <si>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</si>
  <si>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</si>
  <si>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</si>
  <si>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</si>
  <si>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</si>
  <si>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</si>
  <si>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</si>
  <si>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</si>
  <si>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</si>
  <si>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</si>
  <si>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</si>
  <si>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</si>
  <si>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</si>
  <si>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</si>
  <si>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</si>
  <si>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</si>
  <si>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</si>
  <si>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</si>
  <si>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</si>
  <si>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</si>
  <si>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</si>
  <si>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</si>
  <si>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</si>
  <si>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</si>
  <si>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</si>
  <si>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</si>
  <si>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</si>
  <si>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</si>
  <si>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</si>
  <si>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</si>
  <si>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</si>
  <si>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</si>
  <si>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</si>
  <si>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</si>
  <si>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</si>
  <si>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</si>
  <si>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</si>
  <si>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</si>
  <si>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</si>
  <si>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</si>
  <si>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</si>
  <si>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</si>
  <si>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</si>
  <si>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</si>
  <si>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</si>
  <si>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</si>
  <si>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</si>
  <si>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</si>
  <si>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</si>
  <si>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</si>
  <si>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</si>
  <si>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</si>
  <si>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</si>
  <si>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</si>
  <si>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</si>
  <si>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</si>
  <si>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</si>
  <si>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</si>
  <si>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</si>
  <si>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</si>
  <si>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</si>
  <si>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</si>
  <si>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</si>
  <si>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</si>
  <si>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</si>
  <si>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</si>
  <si>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</si>
  <si>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</si>
  <si>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</si>
  <si>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</si>
  <si>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</si>
  <si>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</si>
  <si>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</si>
  <si>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</si>
  <si>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</si>
  <si>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</si>
  <si>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</si>
  <si>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</si>
  <si>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</si>
  <si>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</si>
  <si>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</si>
  <si>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</si>
  <si>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</si>
  <si>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</si>
  <si>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</si>
  <si>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</si>
  <si>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</si>
  <si>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</si>
  <si>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</si>
  <si>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</si>
  <si>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</si>
  <si>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</si>
  <si>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</si>
  <si>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</si>
  <si>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</si>
  <si>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</si>
  <si>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</si>
  <si>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</si>
  <si>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</si>
  <si>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</si>
  <si>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</si>
  <si>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</si>
  <si>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</si>
  <si>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</si>
  <si>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</si>
  <si>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</si>
  <si>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</si>
  <si>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</si>
  <si>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</si>
  <si>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</si>
  <si>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</si>
  <si>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</si>
  <si>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</si>
  <si>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</si>
  <si>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</si>
  <si>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</si>
  <si>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</si>
  <si>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</si>
  <si>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</si>
  <si>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</si>
  <si>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</si>
  <si>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</si>
  <si>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</si>
  <si>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</si>
  <si>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</si>
  <si>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</si>
  <si>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</si>
  <si>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</si>
  <si>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</si>
  <si>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</si>
  <si>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</si>
  <si>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</si>
  <si>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</si>
  <si>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</si>
  <si>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</si>
  <si>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</si>
  <si>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</si>
  <si>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</si>
  <si>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</si>
  <si>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</si>
  <si>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</si>
  <si>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</si>
  <si>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</si>
  <si>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</si>
  <si>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</si>
  <si>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</si>
  <si>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</si>
  <si>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</si>
  <si>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</si>
  <si>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</si>
  <si>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</si>
  <si>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</si>
  <si>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</si>
  <si>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</si>
  <si>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</si>
  <si>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</si>
  <si>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</si>
  <si>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</si>
  <si>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</si>
  <si>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</si>
  <si>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</si>
  <si>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</si>
  <si>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</si>
  <si>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</si>
  <si>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</si>
  <si>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</si>
  <si>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</si>
  <si>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</si>
  <si>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</si>
  <si>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</si>
  <si>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</si>
  <si>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</si>
  <si>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</si>
  <si>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</si>
  <si>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</si>
  <si>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</si>
  <si>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</si>
  <si>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</si>
  <si>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</si>
  <si>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</si>
  <si>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</si>
  <si>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</si>
  <si>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</si>
  <si>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</si>
  <si>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</si>
  <si>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</si>
  <si>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</si>
  <si>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</si>
  <si>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</si>
  <si>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</si>
  <si>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</si>
  <si>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</si>
  <si>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</si>
  <si>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</si>
  <si>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</si>
  <si>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</si>
  <si>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</si>
  <si>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</si>
  <si>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</si>
  <si>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</si>
  <si>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</si>
  <si>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</si>
  <si>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</si>
  <si>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</si>
  <si>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</si>
  <si>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</si>
  <si>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</si>
  <si>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</si>
  <si>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</si>
  <si>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</si>
  <si>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</si>
  <si>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</si>
  <si>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</si>
  <si>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</si>
  <si>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</si>
  <si>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</si>
  <si>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</si>
  <si>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</si>
  <si>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</si>
  <si>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</si>
  <si>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</si>
  <si>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</si>
  <si>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</si>
  <si>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</si>
  <si>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</si>
  <si>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</si>
  <si>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</si>
  <si>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</si>
  <si>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</si>
  <si>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</si>
  <si>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</si>
  <si>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</si>
  <si>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</si>
  <si>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</si>
  <si>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</si>
  <si>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</si>
  <si>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</si>
  <si>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</si>
  <si>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</si>
  <si>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</si>
  <si>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</si>
  <si>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</si>
  <si>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</si>
  <si>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</si>
  <si>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</si>
  <si>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</si>
  <si>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</si>
  <si>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</si>
  <si>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</si>
  <si>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</si>
  <si>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</si>
  <si>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</si>
  <si>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</si>
  <si>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</si>
  <si>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</si>
  <si>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</si>
  <si>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</si>
  <si>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</si>
  <si>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</si>
  <si>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</si>
  <si>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</si>
  <si>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</si>
  <si>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</si>
  <si>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</si>
  <si>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</si>
  <si>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</si>
  <si>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</si>
  <si>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</si>
  <si>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</si>
  <si>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</si>
  <si>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</si>
  <si>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</si>
  <si>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</si>
  <si>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</si>
  <si>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</si>
  <si>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</si>
  <si>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</si>
  <si>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</si>
  <si>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</si>
  <si>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</si>
  <si>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</si>
  <si>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</si>
  <si>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</si>
  <si>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</si>
  <si>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</si>
  <si>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</si>
  <si>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</si>
  <si>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</si>
  <si>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</si>
  <si>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</si>
  <si>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</si>
  <si>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</si>
  <si>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</si>
  <si>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</si>
  <si>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</si>
  <si>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</si>
  <si>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</si>
  <si>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</si>
  <si>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</si>
  <si>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</si>
  <si>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</si>
  <si>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</si>
  <si>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</si>
  <si>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</si>
  <si>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</si>
  <si>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</si>
  <si>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</si>
  <si>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</si>
  <si>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</si>
  <si>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</si>
  <si>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</si>
  <si>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</si>
  <si>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</si>
  <si>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</si>
  <si>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</si>
  <si>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</si>
  <si>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</si>
  <si>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</si>
  <si>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</si>
  <si>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</si>
  <si>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</si>
  <si>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</si>
  <si>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</si>
  <si>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</si>
  <si>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</si>
  <si>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</si>
  <si>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</si>
  <si>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</si>
  <si>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</si>
  <si>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</si>
  <si>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</si>
  <si>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</si>
  <si>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</si>
  <si>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</si>
  <si>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</si>
  <si>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</si>
  <si>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</si>
  <si>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</si>
  <si>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</si>
  <si>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</si>
  <si>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</si>
  <si>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</si>
  <si>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</si>
  <si>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</si>
  <si>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</si>
  <si>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</si>
  <si>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</si>
  <si>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</si>
  <si>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</si>
  <si>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</si>
  <si>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</si>
  <si>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</si>
  <si>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</si>
  <si>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</si>
  <si>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</si>
  <si>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</si>
  <si>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</si>
  <si>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</si>
  <si>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</si>
  <si>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</si>
  <si>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</si>
  <si>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</si>
  <si>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</si>
  <si>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</si>
  <si>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</si>
  <si>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</si>
  <si>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</si>
  <si>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</si>
  <si>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</si>
  <si>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</si>
  <si>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</si>
  <si>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</si>
  <si>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</si>
  <si>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</si>
  <si>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</si>
  <si>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</si>
  <si>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</si>
  <si>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</si>
  <si>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</si>
  <si>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</si>
  <si>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</si>
  <si>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</si>
  <si>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</si>
  <si>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</si>
  <si>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</si>
  <si>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</si>
  <si>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</si>
  <si>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</si>
  <si>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</si>
  <si>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</si>
  <si>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</si>
  <si>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</si>
  <si>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</si>
  <si>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</si>
  <si>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</si>
  <si>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</si>
  <si>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</si>
  <si>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</si>
  <si>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</si>
  <si>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</si>
  <si>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</si>
  <si>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</si>
  <si>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</si>
  <si>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</si>
  <si>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</si>
  <si>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</si>
  <si>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</si>
  <si>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</si>
  <si>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</si>
  <si>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</si>
  <si>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</si>
  <si>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</si>
  <si>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</si>
  <si>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</si>
  <si>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</si>
  <si>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</si>
  <si>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</si>
  <si>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</si>
  <si>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</si>
  <si>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</si>
  <si>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</si>
  <si>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</si>
  <si>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</si>
  <si>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</si>
  <si>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</si>
  <si>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</si>
  <si>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</si>
  <si>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</si>
  <si>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</si>
  <si>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</si>
  <si>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</si>
  <si>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</si>
  <si>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</si>
  <si>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</si>
  <si>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</si>
  <si>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</si>
  <si>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</si>
  <si>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</si>
  <si>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</si>
  <si>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</si>
  <si>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</si>
  <si>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</si>
  <si>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</si>
  <si>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</si>
  <si>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</si>
  <si>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</si>
  <si>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</si>
  <si>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</si>
  <si>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</si>
  <si>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</si>
  <si>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</si>
  <si>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</si>
  <si>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</si>
  <si>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</si>
  <si>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</si>
  <si>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</si>
  <si>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</si>
  <si>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</si>
  <si>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</si>
  <si>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</si>
  <si>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</si>
  <si>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</si>
  <si>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</si>
  <si>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</si>
  <si>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</si>
  <si>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</si>
  <si>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</si>
  <si>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</si>
  <si>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</si>
  <si>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</si>
  <si>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</si>
  <si>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</si>
  <si>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</si>
  <si>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</si>
  <si>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</si>
  <si>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</si>
  <si>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</si>
  <si>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</si>
  <si>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</si>
  <si>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</si>
  <si>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</si>
  <si>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</si>
  <si>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</si>
  <si>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</si>
  <si>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</si>
  <si>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</si>
  <si>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</si>
  <si>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</si>
  <si>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</si>
  <si>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</si>
  <si>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</si>
  <si>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</si>
  <si>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</si>
  <si>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</si>
  <si>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</si>
  <si>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</si>
  <si>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</si>
  <si>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</si>
  <si>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</si>
  <si>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</si>
  <si>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</si>
  <si>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</si>
  <si>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</si>
  <si>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</si>
  <si>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</si>
  <si>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</si>
  <si>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</si>
  <si>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</si>
  <si>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</si>
  <si>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</si>
  <si>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</si>
  <si>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</si>
  <si>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</si>
  <si>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</si>
  <si>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</si>
  <si>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</si>
  <si>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</si>
  <si>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</si>
  <si>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</si>
  <si>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</si>
  <si>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</si>
  <si>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</si>
  <si>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</si>
  <si>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</si>
  <si>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</si>
  <si>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</si>
  <si>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</si>
  <si>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</si>
  <si>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</si>
  <si>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</si>
  <si>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</si>
  <si>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</si>
  <si>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</si>
  <si>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</si>
  <si>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</si>
  <si>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</si>
  <si>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</si>
  <si>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</si>
  <si>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</si>
  <si>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</si>
  <si>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</si>
  <si>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</si>
  <si>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</si>
  <si>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</si>
  <si>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</si>
  <si>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</si>
  <si>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</si>
  <si>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</si>
  <si>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</si>
  <si>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</si>
  <si>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</si>
  <si>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</si>
  <si>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</si>
  <si>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</si>
  <si>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</si>
  <si>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</si>
  <si>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</si>
  <si>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</si>
  <si>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</si>
  <si>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</si>
  <si>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</si>
  <si>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</si>
  <si>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</si>
  <si>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</si>
  <si>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</si>
  <si>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</si>
  <si>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</si>
  <si>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</si>
  <si>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</si>
  <si>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</si>
  <si>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</si>
  <si>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</si>
  <si>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</si>
  <si>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</si>
  <si>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</si>
  <si>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</si>
  <si>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</si>
  <si>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</si>
  <si>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</si>
  <si>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</si>
  <si>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</si>
  <si>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</si>
  <si>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</si>
  <si>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</si>
  <si>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</si>
  <si>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</si>
  <si>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</si>
  <si>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</si>
  <si>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</si>
  <si>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</si>
  <si>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</si>
  <si>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</si>
  <si>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</si>
  <si>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</si>
  <si>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</si>
  <si>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</si>
  <si>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</si>
  <si>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</si>
  <si>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</si>
  <si>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</si>
  <si>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</si>
  <si>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</si>
  <si>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</si>
  <si>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</si>
  <si>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</si>
  <si>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</si>
  <si>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</si>
  <si>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</si>
  <si>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</si>
  <si>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</si>
  <si>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</si>
  <si>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</si>
  <si>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</si>
  <si>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</si>
  <si>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</si>
  <si>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</si>
  <si>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</si>
  <si>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</si>
  <si>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</si>
  <si>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</si>
  <si>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</si>
  <si>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</si>
  <si>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</si>
  <si>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</si>
  <si>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</si>
  <si>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</si>
  <si>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</si>
  <si>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</si>
  <si>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</si>
  <si>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</si>
  <si>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</si>
  <si>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</si>
  <si>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</si>
  <si>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</si>
  <si>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</si>
  <si>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</si>
  <si>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</si>
  <si>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</si>
  <si>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</si>
  <si>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</si>
  <si>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</si>
  <si>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</si>
  <si>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</si>
  <si>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</si>
  <si>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</si>
  <si>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</si>
  <si>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</si>
  <si>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</si>
  <si>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</si>
  <si>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</si>
  <si>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</si>
  <si>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</si>
  <si>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</si>
  <si>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</si>
  <si>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</si>
  <si>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</si>
  <si>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</si>
  <si>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</si>
  <si>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</si>
  <si>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</si>
  <si>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</si>
  <si>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</si>
  <si>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</si>
  <si>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</si>
  <si>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</si>
  <si>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</si>
  <si>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</si>
  <si>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</si>
  <si>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</si>
  <si>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</si>
  <si>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</si>
  <si>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</si>
  <si>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</si>
  <si>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</si>
  <si>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</si>
  <si>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</si>
  <si>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</si>
  <si>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</si>
  <si>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</si>
  <si>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</si>
  <si>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</si>
  <si>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</si>
  <si>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</si>
  <si>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</si>
  <si>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</si>
  <si>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</si>
  <si>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</si>
  <si>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</si>
  <si>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</si>
  <si>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</si>
  <si>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</si>
  <si>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</si>
  <si>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</si>
  <si>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</si>
  <si>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</si>
  <si>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</si>
  <si>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</si>
  <si>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</si>
  <si>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</si>
  <si>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</si>
  <si>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</si>
  <si>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</si>
  <si>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</si>
  <si>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</si>
  <si>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</si>
  <si>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</si>
  <si>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</si>
  <si>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</si>
  <si>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</si>
  <si>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</si>
  <si>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</si>
  <si>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</si>
  <si>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</si>
  <si>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</si>
  <si>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</si>
  <si>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</si>
  <si>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</si>
  <si>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</si>
  <si>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</si>
  <si>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</si>
  <si>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</si>
  <si>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</si>
  <si>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</si>
  <si>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</si>
  <si>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</si>
  <si>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</si>
  <si>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</si>
  <si>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</si>
  <si>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</si>
  <si>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</si>
  <si>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</si>
  <si>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</si>
  <si>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</si>
  <si>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</si>
  <si>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</si>
  <si>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</si>
  <si>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</si>
  <si>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</si>
  <si>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</si>
  <si>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</si>
  <si>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</si>
  <si>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</si>
  <si>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</si>
  <si>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</si>
  <si>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</si>
  <si>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</si>
  <si>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</si>
  <si>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</si>
  <si>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</si>
  <si>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</si>
  <si>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</si>
  <si>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</si>
  <si>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</si>
  <si>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</si>
  <si>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</si>
  <si>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</si>
  <si>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</si>
  <si>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</si>
  <si>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</si>
  <si>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</si>
  <si>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</si>
  <si>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</si>
  <si>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</si>
  <si>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</si>
  <si>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</si>
  <si>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</si>
  <si>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</si>
  <si>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</si>
  <si>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</si>
  <si>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</si>
  <si>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</si>
  <si>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</si>
  <si>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</si>
  <si>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</si>
  <si>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</si>
  <si>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</si>
  <si>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</si>
  <si>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</si>
  <si>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</si>
  <si>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</si>
  <si>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</si>
  <si>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</si>
  <si>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</si>
  <si>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</si>
  <si>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</si>
  <si>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</si>
  <si>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</si>
  <si>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</si>
  <si>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</si>
  <si>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</si>
  <si>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</si>
  <si>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</si>
  <si>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</si>
  <si>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</si>
  <si>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</si>
  <si>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</si>
  <si>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</si>
  <si>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</si>
  <si>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</si>
  <si>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</si>
  <si>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</si>
  <si>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</si>
  <si>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</si>
  <si>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</si>
  <si>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</si>
  <si>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</si>
  <si>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</si>
  <si>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</si>
  <si>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</si>
  <si>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</si>
  <si>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</si>
  <si>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</si>
  <si>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</si>
  <si>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</si>
  <si>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</si>
  <si>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</si>
  <si>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</si>
  <si>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</si>
  <si>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</si>
  <si>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</si>
  <si>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</si>
  <si>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</si>
  <si>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</si>
  <si>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</si>
  <si>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</si>
  <si>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</si>
  <si>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</si>
  <si>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</si>
  <si>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</si>
  <si>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</si>
  <si>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</si>
  <si>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</si>
  <si>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</si>
  <si>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</si>
  <si>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</si>
  <si>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</si>
  <si>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</si>
  <si>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</si>
  <si>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</si>
  <si>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</si>
  <si>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</si>
  <si>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</si>
  <si>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</si>
  <si>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</si>
  <si>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</si>
  <si>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</si>
  <si>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</si>
  <si>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</si>
  <si>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</si>
  <si>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</si>
  <si>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</si>
  <si>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</si>
  <si>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</si>
  <si>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</si>
  <si>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</si>
  <si>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</si>
  <si>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</si>
  <si>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</si>
  <si>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</si>
  <si>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</si>
  <si>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</si>
  <si>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</si>
  <si>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</si>
  <si>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</si>
  <si>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</si>
  <si>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</si>
  <si>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</si>
  <si>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</si>
  <si>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</si>
  <si>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</si>
  <si>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</si>
  <si>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</si>
  <si>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</si>
  <si>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</si>
  <si>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</si>
  <si>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</si>
  <si>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</si>
  <si>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</si>
  <si>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</si>
  <si>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</si>
  <si>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</si>
  <si>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</si>
  <si>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</si>
  <si>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</si>
  <si>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</si>
  <si>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</si>
  <si>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</si>
  <si>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</si>
  <si>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</si>
  <si>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</si>
  <si>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</si>
  <si>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</si>
  <si>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</si>
  <si>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</si>
  <si>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</si>
  <si>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</si>
  <si>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</si>
  <si>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</si>
  <si>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</si>
  <si>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</si>
  <si>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</si>
  <si>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</si>
  <si>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</si>
  <si>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</si>
  <si>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</si>
  <si>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</si>
  <si>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</si>
  <si>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</si>
  <si>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</si>
  <si>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</si>
  <si>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</si>
  <si>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</si>
  <si>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</si>
  <si>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</si>
  <si>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</si>
  <si>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</si>
  <si>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</si>
  <si>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</si>
  <si>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</si>
  <si>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</si>
  <si>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</si>
  <si>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</si>
  <si>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</si>
  <si>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</si>
  <si>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</si>
  <si>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</si>
  <si>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</si>
  <si>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</si>
  <si>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</si>
  <si>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</si>
  <si>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</si>
  <si>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</si>
  <si>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</si>
  <si>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</si>
  <si>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</si>
  <si>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</si>
  <si>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</si>
  <si>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</si>
  <si>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</si>
  <si>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</si>
  <si>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</si>
  <si>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</si>
  <si>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</si>
  <si>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</si>
  <si>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</si>
  <si>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</si>
  <si>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</si>
  <si>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</si>
  <si>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</si>
  <si>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</si>
  <si>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</si>
  <si>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</si>
  <si>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</si>
  <si>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</si>
  <si>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</si>
  <si>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</si>
  <si>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</si>
  <si>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</si>
  <si>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</si>
  <si>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</si>
  <si>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</si>
  <si>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</si>
  <si>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</si>
  <si>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</si>
  <si>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</si>
  <si>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</si>
  <si>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</si>
  <si>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</si>
  <si>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</si>
  <si>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</si>
  <si>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</si>
  <si>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</si>
  <si>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</si>
  <si>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</si>
  <si>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</si>
  <si>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</si>
  <si>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</si>
  <si>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</si>
  <si>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</si>
  <si>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</si>
  <si>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</si>
  <si>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</si>
  <si>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</si>
  <si>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</si>
  <si>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</si>
  <si>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</si>
  <si>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</si>
  <si>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</si>
  <si>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</si>
  <si>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</si>
  <si>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</si>
  <si>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</si>
  <si>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</si>
  <si>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</si>
  <si>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</si>
  <si>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</si>
  <si>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</si>
  <si>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</si>
  <si>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</si>
  <si>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</si>
  <si>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</si>
  <si>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</si>
  <si>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</si>
  <si>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</si>
  <si>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</si>
  <si>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</si>
  <si>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</si>
  <si>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</si>
  <si>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</si>
  <si>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</si>
  <si>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</si>
  <si>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</si>
  <si>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</si>
  <si>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</si>
  <si>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</si>
  <si>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</si>
  <si>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</si>
  <si>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</si>
  <si>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</si>
  <si>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</si>
  <si>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</si>
  <si>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</si>
  <si>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</si>
  <si>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</si>
  <si>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</si>
  <si>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</si>
  <si>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</si>
  <si>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</si>
  <si>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</si>
  <si>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</si>
  <si>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</si>
  <si>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</si>
  <si>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</si>
  <si>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</si>
  <si>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</si>
  <si>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</si>
  <si>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</si>
  <si>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</si>
  <si>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</si>
  <si>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</si>
  <si>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</si>
  <si>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</si>
  <si>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</si>
  <si>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</si>
  <si>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</si>
  <si>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</si>
  <si>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</si>
  <si>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</si>
  <si>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</si>
  <si>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</si>
  <si>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</si>
  <si>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</si>
  <si>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</si>
  <si>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</si>
  <si>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</si>
  <si>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</si>
  <si>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</si>
  <si>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</si>
  <si>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</si>
  <si>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</si>
  <si>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</si>
  <si>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</si>
  <si>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</si>
  <si>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</si>
  <si>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</si>
  <si>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</si>
  <si>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</si>
  <si>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</si>
  <si>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</si>
  <si>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</si>
  <si>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</si>
  <si>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</si>
  <si>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</si>
  <si>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</si>
  <si>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</si>
  <si>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</si>
  <si>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</si>
  <si>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</si>
  <si>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</si>
  <si>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</si>
  <si>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</si>
  <si>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</si>
  <si>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</si>
  <si>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</si>
  <si>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</si>
  <si>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</si>
  <si>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</si>
  <si>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</si>
  <si>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</si>
  <si>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</si>
  <si>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</si>
  <si>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</si>
  <si>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</si>
  <si>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</si>
  <si>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</si>
  <si>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</si>
  <si>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</si>
  <si>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</si>
  <si>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</si>
  <si>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</si>
  <si>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</si>
  <si>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</si>
  <si>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</si>
  <si>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</si>
  <si>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</si>
  <si>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</si>
  <si>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</si>
  <si>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</si>
  <si>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</si>
  <si>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</si>
  <si>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</si>
  <si>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</si>
  <si>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</si>
  <si>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</si>
  <si>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</si>
  <si>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</si>
  <si>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</si>
  <si>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</si>
  <si>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</si>
  <si>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</si>
  <si>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</si>
  <si>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</si>
  <si>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</si>
  <si>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</si>
  <si>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</si>
  <si>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</si>
  <si>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</si>
  <si>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</si>
  <si>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</si>
  <si>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</si>
  <si>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</si>
  <si>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</si>
  <si>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</si>
  <si>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</si>
  <si>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</si>
  <si>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</si>
  <si>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</si>
  <si>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</si>
  <si>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</si>
  <si>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</si>
  <si>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</si>
  <si>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</si>
  <si>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</si>
  <si>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</si>
  <si>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</si>
  <si>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</si>
  <si>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</si>
  <si>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</si>
  <si>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</si>
  <si>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</si>
  <si>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</si>
  <si>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</si>
  <si>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</si>
  <si>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</si>
  <si>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</si>
  <si>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</si>
  <si>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</si>
  <si>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</si>
  <si>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</si>
  <si>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</si>
  <si>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</si>
  <si>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</si>
  <si>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</si>
  <si>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</si>
  <si>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</si>
  <si>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</si>
  <si>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</si>
  <si>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</si>
  <si>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</si>
  <si>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</si>
  <si>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</si>
  <si>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</si>
  <si>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</si>
  <si>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</si>
  <si>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</si>
  <si>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</si>
  <si>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</si>
  <si>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</si>
  <si>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</si>
  <si>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</si>
  <si>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</si>
  <si>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</si>
  <si>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</si>
  <si>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</si>
  <si>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</si>
  <si>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</si>
  <si>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</si>
  <si>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</si>
  <si>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</si>
  <si>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</si>
  <si>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</si>
  <si>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</si>
  <si>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</si>
  <si>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</si>
  <si>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</si>
  <si>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</si>
  <si>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</si>
  <si>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</si>
  <si>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</si>
  <si>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</si>
  <si>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</si>
  <si>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</si>
  <si>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</si>
  <si>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</si>
  <si>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</si>
  <si>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</si>
  <si>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</si>
  <si>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</si>
  <si>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</si>
  <si>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</si>
  <si>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</si>
  <si>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</si>
  <si>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</si>
  <si>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</si>
  <si>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</si>
  <si>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</si>
  <si>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</si>
  <si>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</si>
  <si>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</si>
  <si>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</si>
  <si>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</si>
  <si>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</si>
  <si>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</si>
  <si>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</si>
  <si>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</si>
  <si>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</si>
  <si>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</si>
  <si>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</si>
  <si>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</si>
  <si>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</si>
  <si>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</si>
  <si>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</si>
  <si>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</si>
  <si>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</si>
  <si>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</si>
  <si>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</si>
  <si>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</si>
  <si>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</si>
  <si>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</si>
  <si>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</si>
  <si>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</si>
  <si>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</si>
  <si>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</si>
  <si>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</si>
  <si>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</si>
  <si>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</si>
  <si>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</si>
  <si>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</si>
  <si>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</si>
  <si>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</si>
  <si>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</si>
  <si>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</si>
  <si>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</si>
  <si>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</si>
  <si>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</si>
  <si>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</si>
  <si>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</si>
  <si>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</si>
  <si>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</si>
  <si>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</si>
  <si>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</si>
  <si>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</si>
  <si>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</si>
  <si>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</si>
  <si>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</si>
  <si>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</si>
  <si>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</si>
  <si>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</si>
  <si>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</si>
  <si>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</si>
  <si>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</si>
  <si>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</si>
  <si>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</si>
  <si>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</si>
  <si>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</si>
  <si>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</si>
  <si>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</si>
  <si>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</si>
  <si>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</si>
  <si>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</si>
  <si>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</si>
  <si>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</si>
  <si>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</si>
  <si>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</si>
  <si>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</si>
  <si>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</si>
  <si>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</si>
  <si>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</si>
  <si>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</si>
  <si>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</si>
  <si>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</si>
  <si>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</si>
  <si>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</si>
  <si>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</si>
  <si>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</si>
  <si>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</si>
  <si>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</si>
  <si>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</si>
  <si>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</si>
  <si>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</si>
  <si>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</si>
  <si>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</si>
  <si>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</si>
  <si>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</si>
  <si>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</si>
  <si>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</si>
  <si>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</si>
  <si>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</si>
  <si>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</si>
  <si>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</si>
  <si>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</si>
  <si>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</si>
  <si>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</si>
  <si>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</si>
  <si>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</si>
  <si>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</si>
  <si>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</si>
  <si>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</si>
  <si>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</si>
  <si>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</si>
  <si>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</si>
  <si>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</si>
  <si>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</si>
  <si>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</si>
  <si>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</si>
  <si>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</si>
  <si>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</si>
  <si>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</si>
  <si>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</si>
  <si>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</si>
  <si>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</si>
  <si>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</si>
  <si>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</si>
  <si>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</si>
  <si>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</si>
  <si>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</si>
  <si>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</si>
  <si>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</si>
  <si>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</si>
  <si>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</si>
  <si>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</si>
  <si>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</si>
  <si>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</si>
  <si>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</si>
  <si>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</si>
  <si>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</si>
  <si>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</si>
  <si>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</si>
  <si>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</si>
  <si>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</si>
  <si>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</si>
  <si>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</si>
  <si>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</si>
  <si>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</si>
  <si>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</si>
  <si>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</si>
  <si>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</si>
  <si>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</si>
  <si>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</si>
  <si>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</si>
  <si>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</si>
  <si>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</si>
  <si>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</si>
  <si>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</si>
  <si>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</si>
  <si>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</si>
  <si>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</si>
  <si>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</si>
  <si>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</si>
  <si>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</si>
  <si>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</si>
  <si>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</si>
  <si>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</si>
  <si>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</si>
  <si>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</si>
  <si>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</si>
  <si>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</si>
  <si>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</si>
  <si>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</si>
  <si>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</si>
  <si>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</si>
  <si>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</si>
  <si>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</si>
  <si>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</si>
  <si>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</si>
  <si>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</si>
  <si>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</si>
  <si>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</si>
  <si>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</si>
  <si>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</si>
  <si>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</si>
  <si>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</si>
  <si>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</si>
  <si>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</si>
  <si>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</si>
  <si>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</si>
  <si>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</si>
  <si>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</si>
  <si>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</si>
  <si>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</si>
  <si>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</si>
  <si>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</si>
  <si>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</si>
  <si>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</si>
  <si>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</si>
  <si>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</si>
  <si>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</si>
  <si>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</si>
  <si>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</si>
  <si>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</si>
  <si>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</si>
  <si>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</si>
  <si>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</si>
  <si>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</si>
  <si>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</si>
  <si>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</si>
  <si>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</si>
  <si>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</si>
  <si>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</si>
  <si>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</si>
  <si>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</si>
  <si>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</si>
  <si>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</si>
  <si>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</si>
  <si>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</si>
  <si>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</si>
  <si>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</si>
  <si>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</si>
  <si>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</si>
  <si>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</si>
  <si>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</si>
  <si>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</si>
  <si>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</si>
  <si>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</si>
  <si>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</si>
  <si>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</si>
  <si>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</si>
  <si>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</si>
  <si>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</si>
  <si>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</si>
  <si>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</si>
  <si>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</si>
  <si>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</si>
  <si>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</si>
  <si>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</si>
  <si>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</si>
  <si>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</si>
  <si>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</si>
  <si>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</si>
  <si>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</si>
  <si>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</si>
  <si>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</si>
  <si>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</si>
  <si>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</si>
  <si>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</si>
  <si>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</si>
  <si>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</si>
  <si>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</si>
  <si>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</si>
  <si>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</si>
  <si>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</si>
  <si>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</si>
  <si>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</si>
  <si>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</si>
  <si>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</si>
  <si>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</si>
  <si>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</si>
  <si>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</si>
  <si>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</si>
  <si>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</si>
  <si>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</si>
  <si>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</si>
  <si>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</si>
  <si>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</si>
  <si>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</si>
  <si>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</si>
  <si>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</si>
  <si>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</si>
  <si>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</si>
  <si>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</si>
  <si>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</si>
  <si>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</si>
  <si>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</si>
  <si>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</si>
  <si>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</si>
  <si>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</si>
  <si>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</si>
  <si>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</si>
  <si>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</si>
  <si>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</si>
  <si>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</si>
  <si>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</si>
  <si>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</si>
  <si>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</si>
  <si>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</si>
  <si>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</si>
  <si>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</si>
  <si>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</si>
  <si>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</si>
  <si>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</si>
  <si>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</si>
  <si>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</si>
  <si>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</si>
  <si>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</si>
  <si>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</si>
  <si>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</si>
  <si>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</si>
  <si>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</si>
  <si>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</si>
  <si>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</si>
  <si>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</si>
  <si>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</si>
  <si>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</si>
  <si>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</si>
  <si>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</si>
  <si>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</si>
  <si>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</si>
  <si>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</si>
  <si>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</si>
  <si>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</si>
  <si>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</si>
  <si>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</si>
  <si>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</si>
  <si>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</si>
  <si>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</si>
  <si>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</si>
  <si>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</si>
  <si>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</si>
  <si>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</si>
  <si>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</si>
  <si>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</si>
  <si>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</si>
  <si>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</si>
  <si>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</si>
  <si>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</si>
  <si>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</si>
  <si>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</si>
  <si>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</si>
  <si>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</si>
  <si>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</si>
  <si>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</si>
  <si>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</si>
  <si>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</si>
  <si>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</si>
  <si>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</si>
  <si>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</si>
  <si>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</si>
  <si>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</si>
  <si>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</si>
  <si>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</si>
  <si>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</si>
  <si>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</si>
  <si>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</si>
  <si>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</si>
  <si>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</si>
  <si>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</si>
  <si>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</si>
  <si>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</si>
  <si>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</si>
  <si>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</si>
  <si>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</si>
  <si>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</si>
  <si>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</si>
  <si>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</si>
  <si>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</si>
  <si>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</si>
  <si>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</si>
  <si>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</si>
  <si>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</si>
  <si>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</si>
  <si>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</si>
  <si>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</si>
  <si>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</si>
  <si>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</si>
  <si>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</si>
  <si>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</si>
  <si>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</si>
  <si>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</si>
  <si>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</si>
  <si>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</si>
  <si>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</si>
  <si>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</si>
  <si>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</si>
  <si>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</si>
  <si>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</si>
  <si>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</si>
  <si>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</si>
  <si>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</si>
  <si>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</si>
  <si>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</si>
  <si>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</si>
  <si>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</si>
  <si>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</si>
  <si>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</si>
  <si>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</si>
  <si>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</si>
  <si>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</si>
  <si>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</si>
  <si>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</si>
  <si>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</si>
  <si>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</si>
  <si>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</si>
  <si>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</si>
  <si>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</si>
  <si>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</si>
  <si>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</si>
  <si>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</si>
  <si>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</si>
  <si>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</si>
  <si>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</si>
  <si>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</si>
  <si>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</si>
  <si>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</si>
  <si>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</si>
  <si>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</si>
  <si>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</si>
  <si>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</si>
  <si>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</si>
  <si>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</si>
  <si>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</si>
  <si>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</si>
  <si>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</si>
  <si>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</si>
  <si>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</si>
  <si>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</si>
  <si>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</si>
  <si>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</si>
  <si>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</si>
  <si>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</si>
  <si>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</si>
  <si>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</si>
  <si>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</si>
  <si>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</si>
  <si>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</si>
  <si>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</si>
  <si>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</si>
  <si>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</si>
  <si>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</si>
  <si>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</si>
  <si>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</si>
  <si>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</si>
  <si>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</si>
  <si>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</si>
  <si>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</si>
  <si>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</si>
  <si>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</si>
  <si>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</si>
  <si>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</si>
  <si>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</si>
  <si>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</si>
  <si>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</si>
  <si>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</si>
  <si>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</si>
  <si>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</si>
  <si>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</si>
  <si>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</si>
  <si>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</si>
  <si>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</si>
  <si>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</si>
  <si>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</si>
  <si>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</si>
  <si>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</si>
  <si>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</si>
  <si>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</si>
  <si>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</si>
  <si>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</si>
  <si>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</si>
  <si>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</si>
  <si>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</si>
  <si>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</si>
  <si>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</si>
  <si>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</si>
  <si>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</si>
  <si>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</si>
  <si>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</si>
  <si>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</si>
  <si>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</si>
  <si>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</si>
  <si>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</si>
  <si>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</si>
  <si>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</si>
  <si>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</si>
  <si>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</si>
  <si>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</si>
  <si>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</si>
  <si>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</si>
  <si>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</si>
  <si>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</si>
  <si>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</si>
  <si>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</si>
  <si>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</si>
  <si>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</si>
  <si>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</si>
  <si>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</si>
  <si>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</si>
  <si>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</si>
  <si>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</si>
  <si>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</si>
  <si>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</si>
  <si>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</si>
  <si>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</si>
  <si>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</si>
  <si>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</si>
  <si>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</si>
  <si>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</si>
  <si>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</si>
  <si>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</si>
  <si>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</si>
  <si>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</si>
  <si>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</si>
  <si>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</si>
  <si>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</si>
  <si>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</si>
  <si>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</si>
  <si>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</si>
  <si>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</si>
  <si>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</si>
  <si>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</si>
  <si>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</si>
  <si>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</si>
  <si>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</si>
  <si>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</si>
  <si>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</si>
  <si>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</si>
  <si>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</si>
  <si>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</si>
  <si>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</si>
  <si>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</si>
  <si>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</si>
  <si>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</si>
  <si>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</si>
  <si>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</si>
  <si>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</si>
  <si>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</si>
  <si>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</si>
  <si>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</si>
  <si>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</si>
  <si>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</si>
  <si>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</si>
  <si>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</si>
  <si>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</si>
  <si>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</si>
  <si>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</si>
  <si>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</si>
  <si>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</si>
  <si>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</si>
  <si>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</si>
  <si>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</si>
  <si>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</si>
  <si>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</si>
  <si>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</si>
  <si>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</si>
  <si>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</si>
  <si>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</si>
  <si>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</si>
  <si>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</si>
  <si>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</si>
  <si>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</si>
  <si>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</si>
  <si>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</si>
  <si>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</si>
  <si>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</si>
  <si>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</si>
  <si>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</si>
  <si>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</si>
  <si>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</si>
  <si>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</si>
  <si>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</si>
  <si>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</si>
  <si>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</si>
  <si>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</si>
  <si>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</si>
  <si>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</si>
  <si>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</si>
  <si>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</si>
  <si>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</si>
  <si>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</si>
  <si>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</si>
  <si>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</si>
  <si>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</si>
  <si>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</si>
  <si>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</si>
  <si>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</si>
  <si>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</si>
  <si>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</si>
  <si>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</si>
  <si>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</si>
  <si>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</si>
  <si>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</si>
  <si>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</si>
  <si>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</si>
  <si>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</si>
  <si>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</si>
  <si>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</si>
  <si>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</si>
  <si>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</si>
  <si>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</si>
  <si>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</si>
  <si>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</si>
  <si>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</si>
  <si>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</si>
  <si>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</si>
  <si>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</si>
  <si>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</si>
  <si>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</si>
  <si>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</si>
  <si>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</si>
  <si>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</si>
  <si>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</si>
  <si>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</si>
  <si>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</si>
  <si>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</si>
  <si>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</si>
  <si>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</si>
  <si>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</si>
  <si>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</si>
  <si>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</si>
  <si>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</si>
  <si>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</si>
  <si>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</si>
  <si>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</si>
  <si>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</si>
  <si>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</si>
  <si>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</si>
  <si>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</si>
  <si>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</si>
  <si>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</si>
  <si>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</si>
  <si>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</si>
  <si>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</si>
  <si>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</si>
  <si>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</si>
  <si>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</si>
  <si>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</si>
  <si>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</si>
  <si>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</si>
  <si>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</si>
  <si>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</si>
  <si>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</si>
  <si>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</si>
  <si>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</si>
  <si>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</si>
  <si>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</si>
  <si>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</si>
  <si>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</si>
  <si>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</si>
  <si>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</si>
  <si>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</si>
  <si>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</si>
  <si>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</si>
  <si>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</si>
  <si>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</si>
  <si>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</si>
  <si>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</si>
  <si>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</si>
  <si>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</si>
  <si>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</si>
  <si>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</si>
  <si>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</si>
  <si>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</si>
  <si>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</si>
  <si>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</si>
  <si>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</si>
  <si>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</si>
  <si>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</si>
  <si>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</si>
  <si>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</si>
  <si>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</si>
  <si>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</si>
  <si>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</si>
  <si>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</si>
  <si>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</si>
  <si>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</si>
  <si>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</si>
  <si>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</si>
  <si>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</si>
  <si>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</si>
  <si>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</si>
  <si>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</si>
  <si>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</si>
  <si>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</si>
  <si>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</si>
  <si>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</si>
  <si>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</si>
  <si>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</si>
  <si>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</si>
  <si>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</si>
  <si>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</si>
  <si>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</si>
  <si>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</si>
  <si>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</si>
  <si>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</si>
  <si>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</si>
  <si>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</si>
  <si>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</si>
  <si>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</si>
  <si>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</si>
  <si>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</si>
  <si>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</si>
  <si>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</si>
  <si>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</si>
  <si>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</si>
  <si>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</si>
  <si>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</si>
  <si>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</si>
  <si>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</si>
  <si>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</si>
  <si>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</si>
  <si>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</si>
  <si>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</si>
  <si>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</si>
  <si>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</si>
  <si>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</si>
  <si>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</si>
  <si>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</si>
  <si>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</si>
  <si>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</si>
  <si>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</si>
  <si>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</si>
  <si>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</si>
  <si>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</si>
  <si>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</si>
  <si>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</si>
  <si>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</si>
  <si>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</si>
  <si>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</si>
  <si>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</si>
  <si>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</si>
  <si>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</si>
  <si>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</si>
  <si>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</si>
  <si>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</si>
  <si>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</si>
  <si>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</si>
  <si>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</si>
  <si>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</si>
  <si>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</si>
  <si>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</si>
  <si>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</si>
  <si>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</si>
  <si>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</si>
  <si>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</si>
  <si>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</si>
  <si>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</si>
  <si>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</si>
  <si>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</si>
  <si>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</si>
  <si>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</si>
  <si>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</si>
  <si>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</si>
  <si>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</si>
  <si>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</si>
  <si>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</si>
  <si>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</si>
  <si>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</si>
  <si>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</si>
  <si>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</si>
  <si>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</si>
  <si>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</si>
  <si>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</si>
  <si>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</si>
  <si>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</si>
  <si>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</si>
  <si>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</si>
  <si>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</si>
  <si>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</si>
  <si>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</si>
  <si>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</si>
  <si>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</si>
  <si>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</si>
  <si>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</si>
  <si>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</si>
  <si>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</si>
  <si>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</si>
  <si>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</si>
  <si>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</si>
  <si>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</si>
  <si>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</si>
  <si>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</si>
  <si>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</si>
  <si>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</si>
  <si>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</si>
  <si>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</si>
  <si>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</si>
  <si>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</si>
  <si>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</si>
  <si>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</si>
  <si>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</si>
  <si>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</si>
  <si>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</si>
  <si>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</si>
  <si>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</si>
  <si>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</si>
  <si>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</si>
  <si>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</si>
  <si>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</si>
  <si>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</si>
  <si>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</si>
  <si>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</si>
  <si>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</si>
  <si>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</si>
  <si>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</si>
  <si>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</si>
  <si>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</si>
  <si>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</si>
  <si>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</si>
  <si>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</si>
  <si>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</si>
  <si>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</si>
  <si>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</si>
  <si>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</si>
  <si>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</si>
  <si>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</si>
  <si>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</si>
  <si>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</si>
  <si>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</si>
  <si>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</si>
  <si>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</si>
  <si>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</si>
  <si>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</si>
  <si>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</si>
  <si>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</si>
  <si>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</si>
  <si>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</si>
  <si>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</si>
  <si>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</si>
  <si>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</si>
  <si>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</si>
  <si>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</si>
  <si>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</si>
  <si>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</si>
  <si>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</si>
  <si>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</si>
  <si>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</si>
  <si>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</si>
  <si>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</si>
  <si>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</si>
  <si>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</si>
  <si>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</si>
  <si>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</si>
  <si>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</si>
  <si>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</si>
  <si>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</si>
  <si>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</si>
  <si>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</si>
  <si>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</si>
  <si>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</si>
  <si>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</si>
  <si>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</si>
  <si>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</si>
  <si>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</si>
  <si>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</si>
  <si>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</si>
  <si>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</si>
  <si>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</si>
  <si>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</si>
  <si>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</si>
  <si>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</si>
  <si>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</si>
  <si>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</si>
  <si>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</si>
  <si>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</si>
  <si>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</si>
  <si>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</si>
  <si>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</si>
  <si>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</si>
  <si>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</si>
  <si>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</si>
  <si>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</si>
  <si>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</si>
  <si>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</si>
  <si>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</si>
  <si>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</si>
  <si>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</si>
  <si>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</si>
  <si>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</si>
  <si>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</si>
  <si>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</si>
  <si>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</si>
  <si>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</si>
  <si>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</si>
  <si>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</si>
  <si>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</si>
  <si>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</si>
  <si>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</si>
  <si>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</si>
  <si>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</si>
  <si>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</si>
  <si>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</si>
  <si>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</si>
  <si>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</si>
  <si>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</si>
  <si>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</si>
  <si>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</si>
  <si>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</si>
  <si>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</si>
  <si>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</si>
  <si>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</si>
  <si>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</si>
  <si>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</si>
  <si>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</si>
  <si>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</si>
  <si>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</si>
  <si>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</si>
  <si>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</si>
  <si>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</si>
  <si>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</si>
  <si>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</si>
  <si>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</si>
  <si>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</si>
  <si>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</si>
  <si>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</si>
  <si>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</si>
  <si>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</si>
  <si>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</si>
  <si>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</si>
  <si>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</si>
  <si>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</si>
  <si>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</si>
  <si>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</si>
  <si>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</si>
  <si>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</si>
  <si>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</si>
  <si>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</si>
  <si>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</si>
  <si>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</si>
  <si>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</si>
  <si>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</si>
  <si>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</si>
  <si>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</si>
  <si>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</si>
  <si>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</si>
  <si>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</si>
  <si>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</si>
  <si>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</si>
  <si>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</si>
  <si>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</si>
  <si>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</si>
  <si>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</si>
  <si>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</si>
  <si>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</si>
  <si>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</si>
  <si>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</si>
  <si>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</si>
  <si>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</si>
  <si>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</si>
  <si>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</si>
  <si>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</si>
  <si>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</si>
  <si>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</si>
  <si>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</si>
  <si>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</si>
  <si>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</si>
  <si>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</si>
  <si>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</si>
  <si>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</si>
  <si>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</si>
  <si>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</si>
  <si>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</si>
  <si>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</si>
  <si>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</si>
  <si>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</si>
  <si>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</si>
  <si>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</si>
  <si>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</si>
  <si>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</si>
  <si>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</si>
  <si>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</si>
  <si>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</si>
  <si>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</si>
  <si>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</si>
  <si>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</si>
  <si>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</si>
  <si>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</si>
  <si>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</si>
  <si>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</si>
  <si>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</si>
  <si>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</si>
  <si>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</si>
  <si>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</si>
  <si>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</si>
  <si>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</si>
  <si>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</si>
  <si>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</si>
  <si>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</si>
  <si>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</si>
  <si>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</si>
  <si>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</si>
  <si>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</si>
  <si>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</si>
  <si>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</si>
  <si>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</si>
  <si>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</si>
  <si>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</si>
  <si>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</si>
  <si>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</si>
  <si>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</si>
  <si>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</si>
  <si>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</si>
  <si>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</si>
  <si>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</si>
  <si>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</si>
  <si>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</si>
  <si>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</si>
  <si>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</si>
  <si>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</si>
  <si>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</si>
  <si>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</si>
  <si>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</si>
  <si>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</si>
  <si>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</si>
  <si>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</si>
  <si>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</si>
  <si>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</si>
  <si>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</si>
  <si>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</si>
  <si>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</si>
  <si>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</si>
  <si>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</si>
  <si>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</si>
  <si>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</si>
  <si>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</si>
  <si>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</si>
  <si>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</si>
  <si>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</si>
  <si>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</si>
  <si>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</si>
  <si>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</si>
  <si>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</si>
  <si>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</si>
  <si>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</si>
  <si>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</si>
  <si>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</si>
  <si>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</si>
  <si>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</si>
  <si>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</si>
  <si>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</si>
  <si>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</si>
  <si>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</si>
  <si>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</si>
  <si>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</si>
  <si>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</si>
  <si>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</si>
  <si>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</si>
  <si>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</si>
  <si>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</si>
  <si>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</si>
  <si>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</si>
  <si>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</si>
  <si>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</si>
  <si>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</si>
  <si>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</si>
  <si>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</si>
  <si>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</si>
  <si>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</si>
  <si>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</si>
  <si>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</si>
  <si>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</si>
  <si>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</si>
  <si>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</si>
  <si>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</si>
  <si>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</si>
  <si>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</si>
  <si>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</si>
  <si>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</si>
  <si>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</si>
  <si>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</si>
  <si>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</si>
  <si>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</si>
  <si>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</si>
  <si>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</si>
  <si>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</si>
  <si>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</si>
  <si>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</si>
  <si>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</si>
  <si>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</si>
  <si>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</si>
  <si>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</si>
  <si>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</si>
  <si>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</si>
  <si>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</si>
  <si>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</si>
  <si>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</si>
  <si>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</si>
  <si>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</si>
  <si>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</si>
  <si>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</si>
  <si>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</si>
  <si>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</si>
  <si>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</si>
  <si>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</si>
  <si>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</si>
  <si>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</si>
  <si>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</si>
  <si>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</si>
  <si>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</si>
  <si>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</si>
  <si>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</si>
  <si>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</si>
  <si>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</si>
  <si>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</si>
  <si>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</si>
  <si>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</si>
  <si>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</si>
  <si>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</si>
  <si>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</si>
  <si>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</si>
  <si>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</si>
  <si>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</si>
  <si>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</si>
  <si>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</si>
  <si>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</si>
  <si>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</si>
  <si>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</si>
  <si>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</si>
  <si>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</si>
  <si>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</si>
  <si>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</si>
  <si>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</si>
  <si>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</si>
  <si>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</si>
  <si>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</si>
  <si>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</si>
  <si>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</si>
  <si>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</si>
  <si>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</si>
  <si>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</si>
  <si>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</si>
  <si>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</si>
  <si>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</si>
  <si>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</si>
  <si>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</si>
  <si>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</si>
  <si>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</si>
  <si>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</si>
  <si>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</si>
  <si>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</si>
  <si>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</si>
  <si>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</si>
  <si>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</si>
  <si>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</si>
  <si>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</si>
  <si>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</si>
  <si>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</si>
  <si>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</si>
  <si>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</si>
  <si>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</si>
  <si>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</si>
  <si>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</si>
  <si>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</si>
  <si>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</si>
  <si>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</si>
  <si>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</si>
  <si>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</si>
  <si>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</si>
  <si>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</si>
  <si>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</si>
  <si>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</si>
  <si>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</si>
  <si>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</si>
  <si>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</si>
  <si>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</si>
  <si>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</si>
  <si>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</si>
  <si>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</si>
  <si>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</si>
  <si>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</si>
  <si>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</si>
  <si>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</si>
  <si>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</si>
  <si>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</si>
  <si>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</si>
  <si>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</si>
  <si>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</si>
  <si>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</si>
  <si>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</si>
  <si>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</si>
  <si>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</si>
  <si>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</si>
  <si>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</si>
  <si>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</si>
  <si>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</si>
  <si>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</si>
  <si>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</si>
  <si>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</si>
  <si>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</si>
  <si>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</si>
  <si>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</si>
  <si>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</si>
  <si>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</si>
  <si>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</si>
  <si>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</si>
  <si>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</si>
  <si>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</si>
  <si>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</si>
  <si>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</si>
  <si>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</si>
  <si>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</si>
  <si>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</si>
  <si>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</si>
  <si>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</si>
  <si>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</si>
  <si>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</si>
  <si>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</si>
  <si>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</si>
  <si>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</si>
  <si>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</si>
  <si>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</si>
  <si>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</si>
  <si>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</si>
  <si>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</si>
  <si>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</si>
  <si>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</si>
  <si>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</si>
  <si>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</si>
  <si>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</si>
  <si>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</si>
  <si>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</si>
  <si>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</si>
  <si>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</si>
  <si>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</si>
  <si>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</si>
  <si>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</si>
  <si>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</si>
  <si>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</si>
  <si>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</si>
  <si>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</si>
  <si>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</si>
  <si>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</si>
  <si>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</si>
  <si>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</si>
  <si>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</si>
  <si>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</si>
  <si>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</si>
  <si>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</si>
  <si>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</si>
  <si>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</si>
  <si>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</si>
  <si>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</si>
  <si>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</si>
  <si>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</si>
  <si>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</si>
  <si>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</si>
  <si>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</si>
  <si>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</si>
  <si>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</si>
  <si>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</si>
  <si>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</si>
  <si>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</si>
  <si>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</si>
  <si>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</si>
  <si>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</si>
  <si>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</si>
  <si>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</si>
  <si>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</si>
  <si>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</si>
  <si>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</si>
  <si>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</si>
  <si>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</si>
  <si>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</si>
  <si>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</si>
  <si>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</si>
  <si>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</si>
  <si>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</si>
  <si>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</si>
  <si>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</si>
  <si>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</si>
  <si>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</si>
  <si>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</si>
  <si>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</si>
  <si>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</si>
  <si>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</si>
  <si>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</si>
  <si>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</si>
  <si>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</si>
  <si>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</si>
  <si>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</si>
  <si>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</si>
  <si>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</si>
  <si>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</si>
  <si>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</si>
  <si>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</si>
  <si>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</si>
  <si>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</si>
  <si>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</si>
  <si>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</si>
  <si>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</si>
  <si>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</si>
  <si>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</si>
  <si>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</si>
  <si>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</si>
  <si>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</si>
  <si>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</si>
  <si>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</si>
  <si>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</si>
  <si>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</si>
  <si>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</si>
  <si>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</si>
  <si>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</si>
  <si>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</si>
  <si>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</si>
  <si>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</si>
  <si>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</si>
  <si>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</si>
  <si>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</si>
  <si>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</si>
  <si>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</si>
  <si>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</si>
  <si>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</si>
  <si>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</si>
  <si>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</si>
  <si>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</si>
  <si>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</si>
  <si>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</si>
  <si>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</si>
  <si>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</si>
  <si>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</si>
  <si>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</si>
  <si>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</si>
  <si>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</si>
  <si>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</si>
  <si>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</si>
  <si>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</si>
  <si>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</si>
  <si>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</si>
  <si>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</si>
  <si>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</si>
  <si>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</si>
  <si>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</si>
  <si>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</si>
  <si>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</si>
  <si>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</si>
  <si>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</si>
  <si>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</si>
  <si>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</si>
  <si>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</si>
  <si>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</si>
  <si>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</si>
  <si>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</si>
  <si>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</si>
  <si>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</si>
  <si>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</si>
  <si>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</si>
  <si>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</si>
  <si>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</si>
  <si>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</si>
  <si>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</si>
  <si>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</si>
  <si>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</si>
  <si>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</si>
  <si>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</si>
  <si>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</si>
  <si>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</si>
  <si>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</si>
  <si>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</si>
  <si>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</si>
  <si>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</si>
  <si>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</si>
  <si>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</si>
  <si>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</si>
  <si>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</si>
  <si>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</si>
  <si>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</si>
  <si>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</si>
  <si>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</si>
  <si>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</si>
  <si>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</si>
  <si>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</si>
  <si>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</si>
  <si>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</si>
  <si>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</si>
  <si>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</si>
  <si>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</si>
  <si>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</si>
  <si>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</si>
  <si>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</si>
  <si>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</si>
  <si>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</si>
  <si>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</si>
  <si>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</si>
  <si>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</si>
  <si>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</si>
  <si>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</si>
  <si>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</si>
  <si>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</si>
  <si>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</si>
  <si>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</si>
  <si>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</si>
  <si>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</si>
  <si>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</si>
  <si>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</si>
  <si>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</si>
  <si>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</si>
  <si>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</si>
  <si>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</si>
  <si>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</si>
  <si>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</si>
  <si>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</si>
  <si>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</si>
  <si>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</si>
  <si>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</si>
  <si>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</si>
  <si>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</si>
  <si>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</si>
  <si>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</si>
  <si>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</si>
  <si>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</si>
  <si>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</si>
  <si>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</si>
  <si>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</si>
  <si>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</si>
  <si>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</si>
  <si>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</si>
  <si>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</si>
  <si>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</si>
  <si>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</si>
  <si>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</si>
  <si>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</si>
  <si>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</si>
  <si>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</si>
  <si>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</si>
  <si>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</si>
  <si>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</si>
  <si>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</si>
  <si>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</si>
  <si>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</si>
  <si>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</si>
  <si>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</si>
  <si>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</si>
  <si>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</si>
  <si>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</si>
  <si>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</si>
  <si>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</si>
  <si>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</si>
  <si>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</si>
  <si>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</si>
  <si>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</si>
  <si>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</si>
  <si>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</si>
  <si>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</si>
  <si>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</si>
  <si>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</si>
  <si>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</si>
  <si>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</si>
  <si>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</si>
  <si>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</si>
  <si>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</si>
  <si>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</si>
  <si>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</si>
  <si>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</si>
  <si>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</si>
  <si>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</si>
  <si>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</si>
  <si>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</si>
  <si>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</si>
  <si>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</si>
  <si>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</si>
  <si>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</si>
  <si>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</si>
  <si>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</si>
  <si>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</si>
  <si>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</si>
  <si>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</si>
  <si>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</si>
  <si>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</si>
  <si>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</si>
  <si>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</si>
  <si>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</si>
  <si>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</si>
  <si>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</si>
  <si>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</si>
  <si>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</si>
  <si>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</si>
  <si>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</si>
  <si>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</si>
  <si>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</si>
  <si>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</si>
  <si>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</si>
  <si>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</si>
  <si>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</si>
  <si>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</si>
  <si>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</si>
  <si>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</si>
  <si>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</si>
  <si>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</si>
  <si>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</si>
  <si>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</si>
  <si>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</si>
  <si>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</si>
  <si>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</si>
  <si>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</si>
  <si>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</si>
  <si>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</si>
  <si>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</si>
  <si>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</si>
  <si>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</si>
  <si>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</si>
  <si>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</si>
  <si>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</si>
  <si>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</si>
  <si>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</si>
  <si>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</si>
  <si>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</si>
  <si>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</si>
  <si>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</si>
  <si>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</si>
  <si>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</si>
  <si>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</si>
  <si>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</si>
  <si>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</si>
  <si>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</si>
  <si>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</si>
  <si>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</si>
  <si>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</si>
  <si>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</si>
  <si>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</si>
  <si>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</si>
  <si>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</si>
  <si>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</si>
  <si>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</si>
  <si>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</si>
  <si>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</si>
  <si>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</si>
  <si>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</si>
  <si>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</si>
  <si>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</si>
  <si>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</si>
  <si>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</si>
  <si>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</si>
  <si>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</si>
  <si>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</si>
  <si>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</si>
  <si>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</si>
  <si>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</si>
  <si>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</si>
  <si>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</si>
  <si>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</si>
  <si>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</si>
  <si>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</si>
  <si>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</si>
  <si>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</si>
  <si>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</si>
  <si>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</si>
  <si>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</si>
  <si>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</si>
  <si>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</si>
  <si>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</si>
  <si>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</si>
  <si>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</si>
  <si>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</si>
  <si>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</si>
  <si>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</si>
  <si>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</si>
  <si>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</si>
  <si>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</si>
  <si>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</si>
  <si>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</si>
  <si>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</si>
  <si>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</si>
  <si>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</si>
  <si>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</si>
  <si>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</si>
  <si>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</si>
  <si>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</si>
  <si>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</si>
  <si>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</si>
  <si>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</si>
  <si>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</si>
  <si>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</si>
  <si>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</si>
  <si>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</si>
  <si>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</si>
  <si>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</si>
  <si>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</si>
  <si>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</si>
  <si>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</si>
  <si>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</si>
  <si>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</si>
  <si>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</si>
  <si>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</si>
  <si>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</si>
  <si>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</si>
  <si>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</si>
  <si>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</si>
  <si>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</si>
  <si>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</si>
  <si>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</si>
  <si>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</si>
  <si>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</si>
  <si>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</si>
  <si>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</si>
  <si>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</si>
  <si>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</si>
  <si>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</si>
  <si>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</si>
  <si>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</si>
  <si>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</si>
  <si>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</si>
  <si>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</si>
  <si>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</si>
  <si>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</si>
  <si>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</si>
  <si>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</si>
  <si>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</si>
  <si>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</si>
  <si>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</si>
  <si>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</si>
  <si>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</si>
  <si>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</si>
  <si>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</si>
  <si>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</si>
  <si>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</si>
  <si>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</si>
  <si>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</si>
  <si>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</si>
  <si>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</si>
  <si>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</si>
  <si>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</si>
  <si>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</si>
  <si>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</si>
  <si>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</si>
  <si>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</si>
  <si>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</si>
  <si>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</si>
  <si>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</si>
  <si>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</si>
  <si>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</si>
  <si>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</si>
  <si>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</si>
  <si>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</si>
  <si>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</si>
  <si>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</si>
  <si>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</si>
  <si>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</si>
  <si>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</si>
  <si>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</si>
  <si>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</si>
  <si>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</si>
  <si>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</si>
  <si>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</si>
  <si>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</si>
  <si>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</si>
  <si>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</si>
  <si>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</si>
  <si>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</si>
  <si>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</si>
  <si>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</si>
  <si>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</si>
  <si>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</si>
  <si>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</si>
  <si>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</si>
  <si>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</si>
  <si>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</si>
  <si>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</si>
  <si>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</si>
  <si>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</si>
  <si>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</si>
  <si>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</si>
  <si>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</si>
  <si>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</si>
  <si>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</si>
  <si>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</si>
  <si>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</si>
  <si>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</si>
  <si>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</si>
  <si>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</si>
  <si>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</si>
  <si>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</si>
  <si>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</si>
  <si>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</si>
  <si>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</si>
  <si>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</si>
  <si>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</si>
  <si>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</si>
  <si>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</si>
  <si>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</si>
  <si>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</si>
  <si>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</si>
  <si>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</si>
  <si>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</si>
  <si>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</si>
  <si>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</si>
  <si>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</si>
  <si>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</si>
  <si>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</si>
  <si>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</si>
  <si>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</si>
  <si>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</si>
  <si>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</si>
  <si>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</si>
  <si>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</si>
  <si>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</si>
  <si>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</si>
  <si>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</si>
  <si>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</si>
  <si>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</si>
  <si>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</si>
  <si>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</si>
  <si>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</si>
  <si>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</si>
  <si>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</si>
  <si>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</si>
  <si>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</si>
  <si>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</si>
  <si>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</si>
  <si>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</si>
  <si>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</si>
  <si>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</si>
  <si>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</si>
  <si>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</si>
  <si>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</si>
  <si>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</si>
  <si>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</si>
  <si>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</si>
  <si>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</si>
  <si>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</si>
  <si>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</si>
  <si>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</si>
  <si>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</si>
  <si>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</si>
  <si>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</si>
  <si>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</si>
  <si>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</si>
  <si>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</si>
  <si>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</si>
  <si>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</si>
  <si>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</si>
  <si>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</si>
  <si>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</si>
  <si>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</si>
  <si>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</si>
  <si>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</si>
  <si>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</si>
  <si>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</si>
  <si>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</si>
  <si>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</si>
  <si>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</si>
  <si>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</si>
  <si>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</si>
  <si>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</si>
  <si>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</si>
  <si>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</si>
  <si>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</si>
  <si>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</si>
  <si>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</si>
  <si>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</si>
  <si>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</si>
  <si>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</si>
  <si>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</si>
  <si>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</si>
  <si>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</si>
  <si>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</si>
  <si>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</si>
  <si>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</si>
  <si>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</si>
  <si>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</si>
  <si>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</si>
  <si>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</si>
  <si>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</si>
  <si>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</si>
  <si>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</si>
  <si>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</si>
  <si>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</si>
  <si>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</si>
  <si>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</si>
  <si>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</si>
  <si>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</si>
  <si>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</si>
  <si>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</si>
  <si>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</si>
  <si>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</si>
  <si>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</si>
  <si>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</si>
  <si>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</si>
  <si>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</si>
  <si>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</si>
  <si>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</si>
  <si>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</si>
  <si>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</si>
  <si>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</si>
  <si>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</si>
  <si>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</si>
  <si>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</si>
  <si>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</si>
  <si>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</si>
  <si>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</si>
  <si>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</si>
  <si>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</si>
  <si>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</si>
  <si>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</si>
  <si>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</si>
  <si>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</si>
  <si>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</si>
  <si>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</si>
  <si>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</si>
  <si>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</si>
  <si>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</si>
  <si>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</si>
  <si>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</si>
  <si>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</si>
  <si>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</si>
  <si>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</si>
  <si>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</si>
  <si>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</si>
  <si>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</si>
  <si>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</si>
  <si>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</si>
  <si>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</si>
  <si>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</si>
  <si>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</si>
  <si>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</si>
  <si>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</si>
  <si>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</si>
  <si>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</si>
  <si>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</si>
  <si>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</si>
  <si>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</si>
  <si>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</si>
  <si>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</si>
  <si>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</si>
  <si>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</si>
  <si>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</si>
  <si>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</si>
  <si>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</si>
  <si>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</si>
  <si>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</si>
  <si>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</si>
  <si>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</si>
  <si>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</si>
  <si>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</si>
  <si>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</si>
  <si>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</si>
  <si>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</si>
  <si>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</si>
  <si>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</si>
  <si>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</si>
  <si>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</si>
  <si>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</si>
  <si>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</si>
  <si>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</si>
  <si>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</si>
  <si>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</si>
  <si>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</si>
  <si>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</si>
  <si>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</si>
  <si>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</si>
  <si>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</si>
  <si>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</si>
  <si>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</si>
  <si>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</si>
  <si>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</si>
  <si>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</si>
  <si>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</si>
  <si>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</si>
  <si>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</si>
  <si>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</si>
  <si>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</si>
  <si>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</si>
  <si>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</si>
  <si>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</si>
  <si>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</si>
  <si>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</si>
  <si>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</si>
  <si>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</si>
  <si>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</si>
  <si>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</si>
  <si>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</si>
  <si>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</si>
  <si>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</si>
  <si>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</si>
  <si>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</si>
  <si>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</si>
  <si>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</si>
  <si>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</si>
  <si>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</si>
  <si>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</si>
  <si>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</si>
  <si>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</si>
  <si>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</si>
  <si>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</si>
  <si>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</si>
  <si>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</si>
  <si>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</si>
  <si>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</si>
  <si>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</si>
  <si>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</si>
  <si>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</si>
  <si>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</si>
  <si>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</si>
  <si>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</si>
  <si>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</si>
  <si>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</si>
  <si>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</si>
  <si>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</si>
  <si>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</si>
  <si>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</si>
  <si>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</si>
  <si>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</si>
  <si>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</si>
  <si>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</si>
  <si>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</si>
  <si>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</si>
  <si>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</si>
  <si>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</si>
  <si>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</si>
  <si>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</si>
  <si>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</si>
  <si>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</si>
  <si>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</si>
  <si>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</si>
  <si>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</si>
  <si>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</si>
  <si>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</si>
  <si>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</si>
  <si>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</si>
  <si>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</si>
  <si>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</si>
  <si>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</si>
  <si>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</si>
  <si>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</si>
  <si>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</si>
  <si>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</si>
  <si>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</si>
  <si>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</si>
  <si>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</si>
  <si>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</si>
  <si>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</si>
  <si>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</si>
  <si>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</si>
  <si>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</si>
  <si>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</si>
  <si>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</si>
  <si>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</si>
  <si>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</si>
  <si>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</si>
  <si>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</si>
  <si>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</si>
  <si>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</si>
  <si>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</si>
  <si>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</si>
  <si>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</si>
  <si>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</si>
  <si>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</si>
  <si>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</si>
  <si>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</si>
  <si>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</si>
  <si>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</si>
  <si>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</si>
  <si>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</si>
  <si>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</si>
  <si>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</si>
  <si>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</si>
  <si>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</si>
  <si>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</si>
  <si>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</si>
  <si>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</si>
  <si>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</si>
  <si>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</si>
  <si>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</si>
  <si>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</si>
  <si>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</si>
  <si>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</si>
  <si>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</si>
  <si>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</si>
  <si>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</si>
  <si>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</si>
  <si>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</si>
  <si>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</si>
  <si>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</si>
  <si>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</si>
  <si>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</si>
  <si>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</si>
  <si>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</si>
  <si>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</si>
  <si>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</si>
  <si>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</si>
  <si>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</si>
  <si>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</si>
  <si>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</si>
  <si>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</si>
  <si>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</si>
  <si>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</si>
  <si>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</si>
  <si>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</si>
  <si>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</si>
  <si>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</si>
  <si>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</si>
  <si>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</si>
  <si>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</si>
  <si>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</si>
  <si>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</si>
  <si>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</si>
  <si>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</si>
  <si>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</si>
  <si>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</si>
  <si>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</si>
  <si>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</si>
  <si>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</si>
  <si>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</si>
  <si>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</si>
  <si>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</si>
  <si>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</si>
  <si>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</si>
  <si>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</si>
  <si>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</si>
  <si>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</si>
  <si>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</si>
  <si>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</si>
  <si>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</si>
  <si>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</si>
  <si>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</si>
  <si>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</si>
  <si>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</si>
  <si>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</si>
  <si>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</si>
  <si>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</si>
  <si>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</si>
  <si>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</si>
  <si>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</si>
  <si>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</si>
  <si>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</si>
  <si>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</si>
  <si>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</si>
  <si>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</si>
  <si>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</si>
  <si>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</si>
  <si>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</si>
  <si>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</si>
  <si>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</si>
  <si>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</si>
  <si>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</si>
  <si>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</si>
  <si>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</si>
  <si>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</si>
  <si>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</si>
  <si>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</si>
  <si>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</si>
  <si>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</si>
  <si>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</si>
  <si>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</si>
  <si>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</si>
  <si>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</si>
  <si>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</si>
  <si>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</si>
  <si>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</si>
  <si>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</si>
  <si>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</si>
  <si>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</si>
  <si>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</si>
  <si>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</si>
  <si>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</si>
  <si>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</si>
  <si>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</si>
  <si>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</si>
  <si>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</si>
  <si>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</si>
  <si>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</si>
  <si>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</si>
  <si>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</si>
  <si>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</si>
  <si>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</si>
  <si>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</si>
  <si>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</si>
  <si>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</si>
  <si>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</si>
  <si>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</si>
  <si>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</si>
  <si>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</si>
  <si>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</si>
  <si>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</si>
  <si>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</si>
  <si>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</si>
  <si>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</si>
  <si>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</si>
  <si>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</si>
  <si>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</si>
  <si>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</si>
  <si>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</si>
  <si>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</si>
  <si>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</si>
  <si>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</si>
  <si>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</si>
  <si>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</si>
  <si>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</si>
  <si>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</si>
  <si>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</si>
  <si>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</si>
  <si>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</si>
  <si>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</si>
  <si>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</si>
  <si>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</si>
  <si>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</si>
  <si>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</si>
  <si>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</si>
  <si>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</si>
  <si>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</si>
  <si>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</si>
  <si>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</si>
  <si>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</si>
  <si>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</si>
  <si>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</si>
  <si>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</si>
  <si>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</si>
  <si>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</si>
  <si>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</si>
  <si>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</si>
  <si>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</si>
  <si>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</si>
  <si>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</si>
  <si>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</si>
  <si>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</si>
  <si>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</si>
  <si>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</si>
  <si>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</si>
  <si>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</si>
  <si>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</si>
  <si>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</si>
  <si>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</si>
  <si>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</si>
  <si>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</si>
  <si>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</si>
  <si>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</si>
  <si>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</si>
  <si>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</si>
  <si>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</si>
  <si>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</si>
  <si>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</si>
  <si>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</si>
  <si>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</si>
  <si>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</si>
  <si>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</si>
  <si>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</si>
  <si>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</si>
  <si>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</si>
  <si>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</si>
  <si>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</si>
  <si>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</si>
  <si>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</si>
  <si>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</si>
  <si>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</si>
  <si>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</si>
  <si>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</si>
  <si>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</si>
  <si>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</si>
  <si>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</si>
  <si>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</si>
  <si>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</si>
  <si>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</si>
  <si>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</si>
  <si>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</si>
  <si>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</si>
  <si>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</si>
  <si>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</si>
  <si>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</si>
  <si>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</si>
  <si>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</si>
  <si>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</si>
  <si>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</si>
  <si>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</si>
  <si>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</si>
  <si>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</si>
  <si>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</si>
  <si>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</si>
  <si>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</si>
  <si>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</si>
  <si>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</si>
  <si>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</si>
  <si>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</si>
  <si>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</si>
  <si>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</si>
  <si>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</si>
  <si>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</si>
  <si>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</si>
  <si>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</si>
  <si>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</si>
  <si>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</si>
  <si>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</si>
  <si>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</si>
  <si>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</si>
  <si>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</si>
  <si>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</si>
  <si>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</si>
  <si>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</si>
  <si>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</si>
  <si>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</si>
  <si>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</si>
  <si>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</si>
  <si>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</si>
  <si>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</si>
  <si>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</si>
  <si>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</si>
  <si>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</si>
  <si>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</si>
  <si>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</si>
  <si>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</si>
  <si>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</si>
  <si>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</si>
  <si>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</si>
  <si>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</si>
  <si>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</si>
  <si>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</si>
  <si>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</si>
  <si>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</si>
  <si>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</si>
  <si>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</si>
  <si>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</si>
  <si>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</si>
  <si>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</si>
  <si>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</si>
  <si>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</si>
  <si>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</si>
  <si>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</si>
  <si>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</si>
  <si>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</si>
  <si>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</si>
  <si>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</si>
  <si>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</si>
  <si>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</si>
  <si>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</si>
  <si>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</si>
  <si>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</si>
  <si>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</si>
  <si>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</si>
  <si>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</si>
  <si>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</si>
  <si>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</si>
  <si>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</si>
  <si>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</si>
  <si>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</si>
  <si>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</si>
  <si>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</si>
  <si>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</si>
  <si>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</si>
  <si>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</si>
  <si>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</si>
  <si>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</si>
  <si>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</si>
  <si>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</si>
  <si>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</si>
  <si>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</si>
  <si>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</si>
  <si>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</si>
  <si>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</si>
  <si>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</si>
  <si>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</si>
  <si>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</si>
  <si>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</si>
  <si>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</si>
  <si>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</si>
  <si>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</si>
  <si>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</si>
  <si>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</si>
  <si>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</si>
  <si>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</si>
  <si>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</si>
  <si>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</si>
  <si>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</si>
  <si>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</si>
  <si>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</si>
  <si>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</si>
  <si>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</si>
  <si>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</si>
  <si>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</si>
  <si>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</si>
  <si>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</si>
  <si>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</si>
  <si>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</si>
  <si>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</si>
  <si>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</si>
  <si>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</si>
  <si>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</si>
  <si>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</si>
  <si>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</si>
  <si>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</si>
  <si>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</si>
  <si>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</si>
  <si>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</si>
  <si>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</si>
  <si>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</si>
  <si>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</si>
  <si>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</si>
  <si>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</si>
  <si>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</si>
  <si>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</si>
  <si>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</si>
  <si>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</si>
  <si>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</si>
  <si>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</si>
  <si>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</si>
  <si>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</si>
  <si>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</si>
  <si>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</si>
  <si>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</si>
  <si>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</si>
  <si>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</si>
  <si>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</si>
  <si>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</si>
  <si>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</si>
  <si>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</si>
  <si>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</si>
  <si>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</si>
  <si>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</si>
  <si>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</si>
  <si>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</si>
  <si>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</si>
  <si>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</si>
  <si>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</si>
  <si>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</si>
  <si>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</si>
  <si>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</si>
  <si>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</si>
  <si>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</si>
  <si>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</si>
  <si>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</si>
  <si>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</si>
  <si>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</si>
  <si>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</si>
  <si>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</si>
  <si>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</si>
  <si>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</si>
  <si>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</si>
  <si>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</si>
  <si>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</si>
  <si>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</si>
  <si>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</si>
  <si>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</si>
  <si>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</si>
  <si>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</si>
  <si>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</si>
  <si>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</si>
  <si>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</si>
  <si>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</si>
  <si>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</si>
  <si>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</si>
  <si>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</si>
  <si>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</si>
  <si>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</si>
  <si>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</si>
  <si>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</si>
  <si>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</si>
  <si>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</si>
  <si>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</si>
  <si>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</si>
  <si>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</si>
  <si>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</si>
  <si>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</si>
  <si>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</si>
  <si>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</si>
  <si>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</si>
  <si>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</si>
  <si>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</si>
  <si>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</si>
  <si>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</si>
  <si>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</si>
  <si>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</si>
  <si>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</si>
  <si>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</si>
  <si>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</si>
  <si>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</si>
  <si>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</si>
  <si>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</si>
  <si>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</si>
  <si>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</si>
  <si>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</si>
  <si>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</si>
  <si>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</si>
  <si>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</si>
  <si>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</si>
  <si>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</si>
  <si>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</si>
  <si>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</si>
  <si>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</si>
  <si>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</si>
  <si>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</si>
  <si>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</si>
  <si>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</si>
  <si>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</si>
  <si>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</si>
  <si>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</si>
  <si>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</si>
  <si>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</si>
  <si>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</si>
  <si>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</si>
  <si>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</si>
  <si>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</si>
  <si>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</si>
  <si>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</si>
  <si>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</si>
  <si>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</si>
  <si>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</si>
  <si>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</si>
  <si>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</si>
  <si>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</si>
  <si>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</si>
  <si>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</si>
  <si>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</si>
  <si>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</si>
  <si>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</si>
  <si>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</si>
  <si>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</si>
  <si>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</si>
  <si>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</si>
  <si>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</si>
  <si>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</si>
  <si>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</si>
  <si>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</si>
  <si>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</si>
  <si>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</si>
  <si>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</si>
  <si>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</si>
  <si>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</si>
  <si>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</si>
  <si>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</si>
  <si>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</si>
  <si>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</si>
  <si>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</si>
  <si>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</si>
  <si>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</si>
  <si>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</si>
  <si>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</si>
  <si>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</si>
  <si>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</si>
  <si>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</si>
  <si>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</si>
  <si>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</si>
  <si>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</si>
  <si>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</si>
  <si>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</si>
  <si>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</si>
  <si>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</si>
  <si>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</si>
  <si>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</si>
  <si>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</si>
  <si>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</si>
  <si>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</si>
  <si>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</si>
  <si>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</si>
  <si>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</si>
  <si>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</si>
  <si>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</si>
  <si>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</si>
  <si>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</si>
  <si>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</si>
  <si>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</si>
  <si>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</si>
  <si>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</si>
  <si>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</si>
  <si>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</si>
  <si>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</si>
  <si>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</si>
  <si>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</si>
  <si>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</si>
  <si>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</si>
  <si>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</si>
  <si>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</si>
  <si>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</si>
  <si>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</si>
  <si>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</si>
  <si>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</si>
  <si>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</si>
  <si>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</si>
  <si>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</si>
  <si>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</si>
  <si>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</si>
  <si>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</si>
  <si>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</si>
  <si>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</si>
  <si>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</si>
  <si>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</si>
  <si>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</si>
  <si>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</si>
  <si>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</si>
  <si>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</si>
  <si>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</si>
  <si>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</si>
  <si>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</si>
  <si>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</si>
  <si>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</si>
  <si>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</si>
  <si>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</si>
  <si>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</si>
  <si>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</si>
  <si>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</si>
  <si>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</si>
  <si>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</si>
  <si>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</si>
  <si>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</si>
  <si>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</si>
  <si>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</si>
  <si>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</si>
  <si>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</si>
  <si>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</si>
  <si>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</si>
  <si>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</si>
  <si>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</si>
  <si>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</si>
  <si>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</si>
  <si>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</si>
  <si>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</si>
  <si>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</si>
  <si>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</si>
  <si>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</si>
  <si>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</si>
  <si>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</si>
  <si>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</si>
  <si>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</si>
  <si>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</si>
  <si>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</si>
  <si>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</si>
  <si>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</si>
  <si>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</si>
  <si>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</si>
  <si>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</si>
  <si>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</si>
  <si>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</si>
  <si>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</si>
  <si>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</si>
  <si>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</si>
  <si>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</si>
  <si>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</si>
  <si>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</si>
  <si>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</si>
  <si>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</si>
  <si>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</si>
  <si>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</si>
  <si>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</si>
  <si>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</si>
  <si>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</si>
  <si>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</si>
  <si>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</si>
  <si>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</si>
  <si>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</si>
  <si>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</si>
  <si>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</si>
  <si>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</si>
  <si>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</si>
  <si>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</si>
  <si>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</si>
  <si>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</si>
  <si>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</si>
  <si>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</si>
  <si>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</si>
  <si>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</si>
  <si>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</si>
  <si>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</si>
  <si>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</si>
  <si>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</si>
  <si>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</si>
  <si>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</si>
  <si>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</si>
  <si>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</si>
  <si>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</si>
  <si>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</si>
  <si>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</si>
  <si>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</si>
  <si>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</si>
  <si>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</si>
  <si>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</si>
  <si>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</si>
  <si>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</si>
  <si>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</si>
  <si>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</si>
  <si>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</si>
  <si>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</si>
  <si>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</si>
  <si>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</si>
  <si>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</si>
  <si>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</si>
  <si>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</si>
  <si>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</si>
  <si>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</si>
  <si>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</si>
  <si>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</si>
  <si>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</si>
  <si>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</si>
  <si>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</si>
  <si>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</si>
  <si>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</si>
  <si>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</si>
  <si>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</si>
  <si>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</si>
  <si>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</si>
  <si>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</si>
  <si>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</si>
  <si>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</si>
  <si>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</si>
  <si>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</si>
  <si>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</si>
  <si>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</si>
  <si>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</si>
  <si>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</si>
  <si>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</si>
  <si>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</si>
  <si>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</si>
  <si>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</si>
  <si>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</si>
  <si>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</si>
  <si>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</si>
  <si>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</si>
  <si>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</si>
  <si>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</si>
  <si>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</si>
  <si>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</si>
  <si>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</si>
  <si>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</si>
  <si>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</si>
  <si>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</si>
  <si>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</si>
  <si>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</si>
  <si>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</si>
  <si>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</si>
  <si>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</si>
  <si>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</si>
  <si>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</si>
  <si>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</si>
  <si>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</si>
  <si>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</si>
  <si>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</si>
  <si>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</si>
  <si>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</si>
  <si>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</si>
  <si>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</si>
  <si>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</si>
  <si>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</si>
  <si>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</si>
  <si>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</si>
  <si>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</si>
  <si>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</si>
  <si>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</si>
  <si>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</si>
  <si>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</si>
  <si>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</si>
  <si>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</si>
  <si>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</si>
  <si>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</si>
  <si>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</si>
  <si>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</si>
  <si>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</si>
  <si>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</si>
  <si>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</si>
  <si>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</si>
  <si>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</si>
  <si>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</si>
  <si>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</si>
  <si>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</si>
  <si>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</si>
  <si>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</si>
  <si>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</si>
  <si>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</si>
  <si>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</si>
  <si>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</si>
  <si>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</si>
  <si>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</si>
  <si>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</si>
  <si>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</si>
  <si>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</si>
  <si>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</si>
  <si>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</si>
  <si>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</si>
  <si>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</si>
  <si>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</si>
  <si>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</si>
  <si>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</si>
  <si>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</si>
  <si>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</si>
  <si>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</si>
  <si>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</si>
  <si>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</si>
  <si>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</si>
  <si>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</si>
  <si>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</si>
  <si>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</si>
  <si>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</si>
  <si>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</si>
  <si>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</si>
  <si>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</si>
  <si>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</si>
  <si>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</si>
  <si>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</si>
  <si>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</si>
  <si>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</si>
  <si>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</si>
  <si>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</si>
  <si>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</si>
  <si>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</si>
  <si>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</si>
  <si>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</si>
  <si>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</si>
  <si>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</si>
  <si>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</si>
  <si>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</si>
  <si>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</si>
  <si>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</si>
  <si>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</si>
  <si>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</si>
  <si>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</si>
  <si>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</si>
  <si>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</si>
  <si>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</si>
  <si>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</si>
  <si>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</si>
  <si>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</si>
  <si>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</si>
  <si>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</si>
  <si>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</si>
  <si>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</si>
  <si>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</si>
  <si>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</si>
  <si>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</si>
  <si>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</si>
  <si>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</si>
  <si>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</si>
  <si>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</si>
  <si>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</si>
  <si>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</si>
  <si>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</si>
  <si>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</si>
  <si>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</si>
  <si>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</si>
  <si>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</si>
  <si>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</si>
  <si>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</si>
  <si>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</si>
  <si>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</si>
  <si>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</si>
  <si>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</si>
  <si>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</si>
  <si>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</si>
  <si>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</si>
  <si>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</si>
  <si>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</si>
  <si>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</si>
  <si>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</si>
  <si>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</si>
  <si>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</si>
  <si>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</si>
  <si>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</si>
  <si>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</si>
  <si>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</si>
  <si>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</si>
  <si>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</si>
  <si>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</si>
  <si>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</si>
  <si>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</si>
  <si>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</si>
  <si>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</si>
  <si>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</si>
  <si>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</si>
  <si>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</si>
  <si>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</si>
  <si>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</si>
  <si>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</si>
  <si>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</si>
  <si>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</si>
  <si>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</si>
  <si>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</si>
  <si>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</si>
  <si>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</si>
  <si>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</si>
  <si>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</si>
  <si>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</si>
  <si>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</si>
  <si>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</si>
  <si>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</si>
  <si>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</si>
  <si>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</si>
  <si>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</si>
  <si>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</si>
  <si>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</si>
  <si>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</si>
  <si>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</si>
  <si>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</si>
  <si>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</si>
  <si>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</si>
  <si>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</si>
  <si>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</si>
  <si>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</si>
  <si>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</si>
  <si>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</si>
  <si>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</si>
  <si>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</si>
  <si>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</si>
  <si>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</si>
  <si>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</si>
  <si>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</si>
  <si>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</si>
  <si>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</si>
  <si>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</si>
  <si>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</si>
  <si>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</si>
  <si>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</si>
  <si>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</si>
  <si>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</si>
  <si>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</si>
  <si>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</si>
  <si>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</si>
  <si>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</si>
  <si>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</si>
  <si>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</si>
  <si>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</si>
  <si>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</si>
  <si>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</si>
  <si>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</si>
  <si>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</si>
  <si>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</si>
  <si>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</si>
  <si>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</si>
  <si>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</si>
  <si>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</si>
  <si>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</si>
  <si>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</si>
  <si>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</si>
  <si>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</si>
  <si>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</si>
  <si>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</si>
  <si>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</si>
  <si>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</si>
  <si>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</si>
  <si>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</si>
  <si>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</si>
  <si>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</si>
  <si>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</si>
  <si>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</si>
  <si>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</si>
  <si>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</si>
  <si>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</si>
  <si>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</si>
  <si>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</si>
  <si>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</si>
  <si>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</si>
  <si>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</si>
  <si>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</si>
  <si>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</si>
  <si>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</si>
  <si>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</si>
  <si>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</si>
  <si>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</si>
  <si>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</si>
  <si>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</si>
  <si>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</si>
  <si>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</si>
  <si>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</si>
  <si>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</si>
  <si>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</si>
  <si>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</si>
  <si>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</si>
  <si>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</si>
  <si>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</si>
  <si>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</si>
  <si>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</si>
  <si>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</si>
  <si>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</si>
  <si>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</si>
  <si>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</si>
  <si>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</si>
  <si>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</si>
  <si>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</si>
  <si>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</si>
  <si>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</si>
  <si>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</si>
  <si>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</si>
  <si>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</si>
  <si>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</si>
  <si>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</si>
  <si>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</si>
  <si>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</si>
  <si>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</si>
  <si>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</si>
  <si>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</si>
  <si>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</si>
  <si>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</si>
  <si>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</si>
  <si>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</si>
  <si>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</si>
  <si>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</si>
  <si>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</si>
  <si>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</si>
  <si>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</si>
  <si>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</si>
  <si>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</si>
  <si>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</si>
  <si>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</si>
  <si>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</si>
  <si>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</si>
  <si>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</si>
  <si>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</si>
  <si>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</si>
  <si>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</si>
  <si>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</si>
  <si>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</si>
  <si>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</si>
  <si>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</si>
  <si>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</si>
  <si>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</si>
  <si>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</si>
  <si>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</si>
  <si>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</si>
  <si>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</si>
  <si>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</si>
  <si>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</si>
  <si>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</si>
  <si>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</si>
  <si>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</si>
  <si>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</si>
  <si>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</si>
  <si>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</si>
  <si>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</si>
  <si>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</si>
  <si>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</si>
  <si>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</si>
  <si>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</si>
  <si>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</si>
  <si>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</si>
  <si>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</si>
  <si>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</si>
  <si>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</si>
  <si>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</si>
  <si>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</si>
  <si>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</si>
  <si>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</si>
  <si>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</si>
  <si>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</si>
  <si>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</si>
  <si>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</si>
  <si>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</si>
  <si>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</si>
  <si>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</si>
  <si>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</si>
  <si>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</si>
  <si>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</si>
  <si>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</si>
  <si>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</si>
  <si>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</si>
  <si>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</si>
  <si>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</si>
  <si>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</si>
  <si>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</si>
  <si>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</si>
  <si>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</si>
  <si>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</si>
  <si>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</si>
  <si>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</si>
  <si>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</si>
  <si>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</si>
  <si>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</si>
  <si>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</si>
  <si>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</si>
  <si>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</si>
  <si>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</si>
  <si>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</si>
  <si>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</si>
  <si>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</si>
  <si>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</si>
  <si>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</si>
  <si>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</si>
  <si>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</si>
  <si>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</si>
  <si>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</si>
  <si>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</si>
  <si>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</si>
  <si>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</si>
  <si>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</si>
  <si>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</si>
  <si>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</si>
  <si>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</si>
  <si>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</si>
  <si>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</si>
  <si>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</si>
  <si>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</si>
  <si>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</si>
  <si>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</si>
  <si>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</si>
  <si>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</si>
  <si>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</si>
  <si>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</si>
  <si>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</si>
  <si>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</si>
  <si>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</si>
  <si>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</si>
  <si>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</si>
  <si>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</si>
  <si>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</si>
  <si>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</si>
  <si>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</si>
  <si>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</si>
  <si>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</si>
  <si>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</si>
  <si>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</si>
  <si>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</si>
  <si>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</si>
  <si>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</si>
  <si>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</si>
  <si>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</si>
  <si>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</si>
  <si>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</si>
  <si>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</si>
  <si>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</si>
  <si>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</si>
  <si>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</si>
  <si>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</si>
  <si>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</si>
  <si>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</si>
  <si>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</si>
  <si>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</si>
  <si>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</si>
  <si>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</si>
  <si>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</si>
  <si>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</si>
  <si>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</si>
  <si>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</si>
  <si>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</si>
  <si>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</si>
  <si>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</si>
  <si>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</si>
  <si>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</si>
  <si>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</si>
  <si>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</si>
  <si>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</si>
  <si>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</si>
  <si>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</si>
  <si>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</si>
  <si>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</si>
  <si>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</si>
  <si>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</si>
  <si>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</si>
  <si>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</si>
  <si>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</si>
  <si>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</si>
  <si>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</si>
  <si>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</si>
  <si>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</si>
  <si>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</si>
  <si>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</si>
  <si>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</si>
  <si>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</si>
  <si>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</si>
  <si>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</si>
  <si>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</si>
  <si>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</si>
  <si>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</si>
  <si>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</si>
  <si>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</si>
  <si>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</si>
  <si>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</si>
  <si>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</si>
  <si>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</si>
  <si>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</si>
  <si>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</si>
  <si>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</si>
  <si>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</si>
  <si>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</si>
  <si>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</si>
  <si>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</si>
  <si>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</si>
  <si>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</si>
  <si>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</si>
  <si>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</si>
  <si>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</si>
  <si>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</si>
  <si>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</si>
  <si>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</si>
  <si>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</si>
  <si>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</si>
  <si>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</si>
  <si>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</si>
  <si>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</si>
  <si>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</si>
  <si>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</si>
  <si>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</si>
  <si>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</si>
  <si>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</si>
  <si>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</si>
  <si>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</si>
  <si>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</si>
  <si>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</si>
  <si>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</si>
  <si>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</si>
  <si>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</si>
  <si>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</si>
  <si>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</si>
  <si>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</si>
  <si>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</si>
  <si>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</si>
  <si>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</si>
  <si>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</si>
  <si>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</si>
  <si>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</si>
  <si>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</si>
  <si>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</si>
  <si>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</si>
  <si>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</si>
  <si>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</si>
  <si>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</si>
  <si>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</si>
  <si>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</si>
  <si>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</si>
  <si>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</si>
  <si>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</si>
  <si>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</si>
  <si>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</si>
  <si>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</si>
  <si>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</si>
  <si>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</si>
  <si>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</si>
  <si>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</si>
  <si>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</si>
  <si>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</si>
  <si>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</si>
  <si>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</si>
  <si>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</si>
  <si>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</si>
  <si>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</si>
  <si>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</si>
  <si>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</si>
  <si>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</si>
  <si>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</si>
  <si>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</si>
  <si>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</si>
  <si>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</si>
  <si>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</si>
  <si>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</si>
  <si>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</si>
  <si>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</si>
  <si>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</si>
  <si>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</si>
  <si>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</si>
  <si>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</si>
  <si>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</si>
  <si>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</si>
  <si>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</si>
  <si>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</si>
  <si>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</si>
  <si>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</si>
  <si>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</si>
  <si>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</si>
  <si>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</si>
  <si>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</si>
  <si>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</si>
  <si>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</si>
  <si>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</si>
  <si>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</si>
  <si>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</si>
  <si>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</si>
  <si>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</si>
  <si>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</si>
  <si>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</si>
  <si>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</si>
  <si>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</si>
  <si>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</si>
  <si>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</si>
  <si>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</si>
  <si>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</si>
  <si>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</si>
  <si>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</si>
  <si>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</si>
  <si>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</si>
  <si>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</si>
  <si>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</si>
  <si>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</si>
  <si>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</si>
  <si>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</si>
  <si>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</si>
  <si>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</si>
  <si>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</si>
  <si>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</si>
  <si>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</si>
  <si>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</si>
  <si>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</si>
  <si>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</si>
  <si>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</si>
  <si>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</si>
  <si>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</si>
  <si>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</si>
  <si>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</si>
  <si>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</si>
  <si>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</si>
  <si>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</si>
  <si>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</si>
  <si>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</si>
  <si>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</si>
  <si>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</si>
  <si>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</si>
  <si>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</si>
  <si>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</si>
  <si>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</si>
  <si>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</si>
  <si>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</si>
  <si>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</si>
  <si>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</si>
  <si>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</si>
  <si>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</si>
  <si>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</si>
  <si>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</si>
  <si>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</si>
  <si>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</si>
  <si>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</si>
  <si>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</si>
  <si>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</si>
  <si>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</si>
  <si>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</si>
  <si>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</si>
  <si>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</si>
  <si>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</si>
  <si>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</si>
  <si>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</si>
  <si>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</si>
  <si>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</si>
  <si>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</si>
  <si>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</si>
  <si>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</si>
  <si>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</si>
  <si>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</si>
  <si>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</si>
  <si>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</si>
  <si>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</si>
  <si>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</si>
  <si>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</si>
  <si>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</si>
  <si>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</si>
  <si>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</si>
  <si>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</si>
  <si>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</si>
  <si>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</si>
  <si>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</si>
  <si>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</si>
  <si>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</si>
  <si>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</si>
  <si>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</si>
  <si>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</si>
  <si>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</si>
  <si>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</si>
  <si>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</si>
  <si>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</si>
  <si>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</si>
  <si>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</si>
  <si>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</si>
  <si>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</si>
  <si>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</si>
  <si>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</si>
  <si>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</si>
  <si>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</si>
  <si>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</si>
  <si>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</si>
  <si>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</si>
  <si>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</si>
  <si>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</si>
  <si>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</si>
  <si>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</si>
  <si>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</si>
  <si>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</si>
  <si>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</si>
  <si>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</si>
  <si>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</si>
  <si>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</si>
  <si>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</si>
  <si>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</si>
  <si>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</si>
  <si>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</si>
  <si>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</si>
  <si>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</si>
  <si>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</si>
  <si>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</si>
  <si>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</si>
  <si>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</si>
  <si>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</si>
  <si>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</si>
  <si>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</si>
  <si>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</si>
  <si>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</si>
  <si>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</si>
  <si>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</si>
  <si>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</si>
  <si>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</si>
  <si>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</si>
  <si>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</si>
  <si>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</si>
  <si>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</si>
  <si>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</si>
  <si>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</si>
  <si>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</si>
  <si>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</si>
  <si>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</si>
  <si>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</si>
  <si>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</si>
  <si>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</si>
  <si>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</si>
  <si>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</si>
  <si>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</si>
  <si>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</si>
  <si>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</si>
  <si>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</si>
  <si>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</si>
  <si>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</si>
  <si>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</si>
  <si>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</si>
  <si>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</si>
  <si>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</si>
  <si>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</si>
  <si>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</si>
  <si>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</si>
  <si>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</si>
  <si>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</si>
  <si>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</si>
  <si>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</si>
  <si>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</si>
  <si>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</si>
  <si>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</si>
  <si>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</si>
  <si>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</si>
  <si>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</si>
  <si>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</si>
  <si>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</si>
  <si>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</si>
  <si>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</si>
  <si>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</si>
  <si>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</si>
  <si>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</si>
  <si>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</si>
  <si>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</si>
  <si>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</si>
  <si>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</si>
  <si>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</si>
  <si>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</si>
  <si>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</si>
  <si>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</si>
  <si>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</si>
  <si>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</si>
  <si>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</si>
  <si>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</si>
  <si>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</si>
  <si>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</si>
  <si>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</si>
  <si>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</si>
  <si>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</si>
  <si>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</si>
  <si>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</si>
  <si>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</si>
  <si>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</si>
  <si>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</si>
  <si>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</si>
  <si>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</si>
  <si>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</si>
  <si>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</si>
  <si>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</si>
  <si>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</si>
  <si>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</si>
  <si>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</si>
  <si>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</si>
  <si>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</si>
  <si>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</si>
  <si>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</si>
  <si>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</si>
  <si>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</si>
  <si>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</si>
  <si>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</si>
  <si>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</si>
  <si>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</si>
  <si>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</si>
  <si>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</si>
  <si>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</si>
  <si>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</si>
  <si>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</si>
  <si>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</si>
  <si>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</si>
  <si>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</si>
  <si>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</si>
  <si>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</si>
  <si>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</si>
  <si>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</si>
  <si>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</si>
  <si>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</si>
  <si>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</si>
  <si>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</si>
  <si>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</si>
  <si>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</si>
  <si>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</si>
  <si>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</si>
  <si>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</si>
  <si>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</si>
  <si>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</si>
  <si>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</si>
  <si>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</si>
  <si>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</si>
  <si>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</si>
  <si>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</si>
  <si>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</si>
  <si>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</si>
  <si>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</si>
  <si>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</si>
  <si>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</si>
  <si>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</si>
  <si>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</si>
  <si>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</si>
  <si>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</si>
  <si>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</si>
  <si>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</si>
  <si>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</si>
  <si>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</si>
  <si>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</si>
  <si>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</si>
  <si>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</si>
  <si>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</si>
  <si>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</si>
  <si>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</si>
  <si>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</si>
  <si>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</si>
  <si>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</si>
  <si>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</si>
  <si>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</si>
  <si>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</si>
  <si>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</si>
  <si>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</si>
  <si>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</si>
  <si>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</si>
  <si>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</si>
  <si>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</si>
  <si>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</si>
  <si>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</si>
  <si>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</si>
  <si>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</si>
  <si>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</si>
  <si>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</si>
  <si>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</si>
  <si>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</si>
  <si>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</si>
  <si>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</si>
  <si>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</si>
  <si>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</si>
  <si>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</si>
  <si>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</si>
  <si>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</si>
  <si>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</si>
  <si>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</si>
  <si>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</si>
  <si>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</si>
  <si>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</si>
  <si>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</si>
  <si>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</si>
  <si>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</si>
  <si>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</si>
  <si>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</si>
  <si>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</si>
  <si>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</si>
  <si>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</si>
  <si>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</si>
  <si>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</si>
  <si>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</si>
  <si>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</si>
  <si>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</si>
  <si>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</si>
  <si>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</si>
  <si>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</si>
  <si>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</si>
  <si>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</si>
  <si>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</si>
  <si>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</si>
  <si>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</si>
  <si>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</si>
  <si>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</si>
  <si>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</si>
  <si>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</si>
  <si>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</si>
  <si>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</si>
  <si>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</si>
  <si>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</si>
  <si>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</si>
  <si>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</si>
  <si>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</si>
  <si>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</si>
  <si>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</si>
  <si>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</si>
  <si>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</si>
  <si>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</si>
  <si>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</si>
  <si>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</si>
  <si>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</si>
  <si>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</si>
  <si>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</si>
  <si>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</si>
  <si>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</si>
  <si>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</si>
  <si>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</si>
  <si>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</si>
  <si>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</si>
  <si>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</si>
  <si>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</si>
  <si>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</si>
  <si>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</si>
  <si>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</si>
  <si>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</si>
  <si>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</si>
  <si>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</si>
  <si>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</si>
  <si>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</si>
  <si>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</si>
  <si>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</si>
  <si>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</si>
  <si>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</si>
  <si>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</si>
  <si>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</si>
  <si>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</si>
  <si>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</si>
  <si>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</si>
  <si>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</si>
  <si>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</si>
  <si>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</si>
  <si>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</si>
  <si>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</si>
  <si>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</si>
  <si>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</si>
  <si>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</si>
  <si>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</si>
  <si>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</si>
  <si>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</si>
  <si>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</si>
  <si>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</si>
  <si>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</si>
  <si>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</si>
  <si>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</si>
  <si>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</si>
  <si>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</si>
  <si>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</si>
  <si>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</si>
  <si>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</si>
  <si>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</si>
  <si>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</si>
  <si>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</si>
  <si>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</si>
  <si>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</si>
  <si>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</si>
  <si>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</si>
  <si>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</si>
  <si>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</si>
  <si>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</si>
  <si>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</si>
  <si>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</si>
  <si>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</si>
  <si>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</si>
  <si>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</si>
  <si>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</si>
  <si>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</si>
  <si>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</si>
  <si>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</si>
  <si>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</si>
  <si>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</si>
  <si>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</si>
  <si>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</si>
  <si>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</si>
  <si>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</si>
  <si>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</si>
  <si>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</si>
  <si>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</si>
  <si>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</si>
  <si>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</si>
  <si>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</si>
  <si>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</si>
  <si>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</si>
  <si>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</si>
  <si>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</si>
  <si>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</si>
  <si>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</si>
  <si>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</si>
  <si>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</si>
  <si>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</si>
  <si>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</si>
  <si>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</si>
  <si>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</si>
  <si>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</si>
  <si>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</si>
  <si>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</si>
  <si>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</si>
  <si>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</si>
  <si>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</si>
  <si>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</si>
  <si>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</si>
  <si>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</si>
  <si>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</si>
  <si>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</si>
  <si>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</si>
  <si>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</si>
  <si>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</si>
  <si>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</si>
  <si>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</si>
  <si>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</si>
  <si>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</si>
  <si>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</si>
  <si>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</si>
  <si>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</si>
  <si>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</si>
  <si>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</si>
  <si>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</si>
  <si>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</si>
  <si>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</si>
  <si>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</si>
  <si>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</si>
  <si>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</si>
  <si>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</si>
  <si>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</si>
  <si>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</si>
  <si>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</si>
  <si>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</si>
  <si>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</si>
  <si>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</si>
  <si>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</si>
  <si>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</si>
  <si>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</si>
  <si>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</si>
  <si>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</si>
  <si>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</si>
  <si>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</si>
  <si>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</si>
  <si>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</si>
  <si>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</si>
  <si>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</si>
  <si>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</si>
  <si>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</si>
  <si>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</si>
  <si>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</si>
  <si>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</si>
  <si>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</si>
  <si>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</si>
  <si>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</si>
  <si>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</si>
  <si>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</si>
  <si>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</si>
  <si>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</si>
  <si>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</si>
  <si>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</si>
  <si>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</si>
  <si>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</si>
  <si>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</si>
  <si>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</si>
  <si>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</si>
  <si>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</si>
  <si>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</si>
  <si>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</si>
  <si>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</si>
  <si>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</si>
  <si>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</si>
  <si>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</si>
  <si>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</si>
  <si>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</si>
  <si>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</si>
  <si>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</si>
  <si>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</si>
  <si>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</si>
  <si>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</si>
  <si>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</si>
  <si>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</si>
  <si>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</si>
  <si>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</si>
  <si>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</si>
  <si>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</si>
  <si>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</si>
  <si>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</si>
  <si>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</si>
  <si>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</si>
  <si>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</si>
  <si>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</si>
  <si>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</si>
  <si>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</si>
  <si>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</si>
  <si>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</si>
  <si>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</si>
  <si>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</si>
  <si>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</si>
  <si>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</si>
  <si>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</si>
  <si>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</si>
  <si>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</si>
  <si>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</si>
  <si>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</si>
  <si>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</si>
  <si>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</si>
  <si>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</si>
  <si>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</si>
  <si>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</si>
  <si>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</si>
  <si>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</si>
  <si>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</si>
  <si>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</si>
  <si>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</si>
  <si>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</si>
  <si>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</si>
  <si>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</si>
  <si>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</si>
  <si>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</si>
  <si>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</si>
  <si>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</si>
  <si>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</si>
  <si>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</si>
  <si>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</si>
  <si>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</si>
  <si>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</si>
  <si>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</si>
  <si>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</si>
  <si>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</si>
  <si>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</si>
  <si>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</si>
  <si>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</si>
  <si>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</si>
  <si>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</si>
  <si>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</si>
  <si>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</si>
  <si>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</si>
  <si>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</si>
  <si>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</si>
  <si>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</si>
  <si>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</si>
  <si>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</si>
  <si>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</si>
  <si>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</si>
  <si>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</si>
  <si>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</si>
  <si>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</si>
  <si>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</si>
  <si>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</si>
  <si>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</si>
  <si>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</si>
  <si>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</si>
  <si>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</si>
  <si>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</si>
  <si>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</si>
  <si>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</si>
  <si>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</si>
  <si>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</si>
  <si>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</si>
  <si>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</si>
  <si>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</si>
  <si>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</si>
  <si>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</si>
  <si>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</si>
  <si>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</si>
  <si>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</si>
  <si>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</si>
  <si>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</si>
  <si>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</si>
  <si>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</si>
  <si>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</si>
  <si>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</si>
  <si>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</si>
  <si>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</si>
  <si>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</si>
  <si>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</si>
  <si>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</si>
  <si>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</si>
  <si>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</si>
  <si>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</si>
  <si>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</si>
  <si>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</si>
  <si>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</si>
  <si>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</si>
  <si>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</si>
  <si>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</si>
  <si>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</si>
  <si>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</si>
  <si>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</si>
  <si>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</si>
  <si>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</si>
  <si>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</si>
  <si>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</si>
  <si>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</si>
  <si>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</si>
  <si>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</si>
  <si>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</si>
  <si>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</si>
  <si>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</si>
  <si>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</si>
  <si>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</si>
  <si>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</si>
  <si>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</si>
  <si>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</si>
  <si>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</si>
  <si>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</si>
  <si>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</si>
  <si>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</si>
  <si>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</si>
  <si>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</si>
  <si>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</si>
  <si>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</si>
  <si>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</si>
  <si>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</si>
  <si>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</si>
  <si>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</si>
  <si>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</si>
  <si>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</si>
  <si>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</si>
  <si>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</si>
  <si>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</si>
  <si>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</si>
  <si>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</si>
  <si>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</si>
  <si>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</si>
  <si>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</si>
  <si>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</si>
  <si>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</si>
  <si>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</si>
  <si>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</si>
  <si>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</si>
  <si>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</si>
  <si>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</si>
  <si>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</si>
  <si>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</si>
  <si>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</si>
  <si>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</si>
  <si>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</si>
  <si>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</si>
  <si>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</si>
  <si>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</si>
  <si>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</si>
  <si>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</si>
  <si>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</si>
  <si>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</si>
  <si>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</si>
  <si>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</si>
  <si>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</si>
  <si>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</si>
  <si>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</si>
  <si>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</si>
  <si>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</si>
  <si>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</si>
  <si>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</si>
  <si>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</si>
  <si>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</si>
  <si>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</si>
  <si>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</si>
  <si>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</si>
  <si>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</si>
  <si>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</si>
  <si>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</si>
  <si>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</si>
  <si>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</si>
  <si>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</si>
  <si>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</si>
  <si>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</si>
  <si>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</si>
  <si>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</si>
  <si>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</si>
  <si>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</si>
  <si>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</si>
  <si>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</si>
  <si>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</si>
  <si>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</si>
  <si>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</si>
  <si>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</si>
  <si>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</si>
  <si>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</si>
  <si>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</si>
  <si>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</si>
  <si>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</si>
  <si>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</si>
  <si>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</si>
  <si>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</si>
  <si>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</si>
  <si>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</si>
  <si>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</si>
  <si>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</si>
  <si>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</si>
  <si>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</si>
  <si>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</si>
  <si>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</si>
  <si>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</si>
  <si>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</si>
  <si>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</si>
  <si>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</si>
  <si>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</si>
  <si>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</si>
  <si>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</si>
  <si>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</si>
  <si>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</si>
  <si>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</si>
  <si>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</si>
  <si>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</si>
  <si>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</si>
  <si>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</si>
  <si>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</si>
  <si>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</si>
  <si>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</si>
  <si>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</si>
  <si>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</si>
  <si>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</si>
  <si>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</si>
  <si>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</si>
  <si>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</si>
  <si>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</si>
  <si>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</si>
  <si>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</si>
  <si>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</si>
  <si>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</si>
  <si>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</si>
  <si>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</si>
  <si>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</si>
  <si>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</si>
  <si>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</si>
  <si>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</si>
  <si>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</si>
  <si>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</si>
  <si>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</si>
  <si>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</si>
  <si>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</si>
  <si>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</si>
  <si>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</si>
  <si>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</si>
  <si>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</si>
  <si>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</si>
  <si>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</si>
  <si>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</si>
  <si>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</si>
  <si>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</si>
  <si>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</si>
  <si>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</si>
  <si>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</si>
  <si>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</si>
  <si>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</si>
  <si>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</si>
  <si>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</si>
  <si>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</si>
  <si>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</si>
  <si>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</si>
  <si>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</si>
  <si>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</si>
  <si>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</si>
  <si>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</si>
  <si>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</si>
  <si>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</si>
  <si>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</si>
  <si>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</si>
  <si>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</si>
  <si>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</si>
  <si>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</si>
  <si>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</si>
  <si>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</si>
  <si>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</si>
  <si>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</si>
  <si>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</si>
  <si>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</si>
  <si>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</si>
  <si>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</si>
  <si>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</si>
  <si>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</si>
  <si>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</si>
  <si>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</si>
  <si>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</si>
  <si>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</si>
  <si>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</si>
  <si>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</si>
  <si>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</si>
  <si>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</si>
  <si>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</si>
  <si>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</si>
  <si>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</si>
  <si>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</si>
  <si>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</si>
  <si>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</si>
  <si>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</si>
  <si>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</si>
  <si>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</si>
  <si>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</si>
  <si>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</si>
  <si>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</si>
  <si>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</si>
  <si>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</si>
  <si>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</si>
  <si>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</si>
  <si>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</si>
  <si>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</si>
  <si>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</si>
  <si>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</si>
  <si>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</si>
  <si>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</si>
  <si>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</si>
  <si>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</si>
  <si>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</si>
  <si>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</si>
  <si>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</si>
  <si>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</si>
  <si>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</si>
  <si>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</si>
  <si>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</si>
  <si>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</si>
  <si>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</si>
  <si>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</si>
  <si>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</si>
  <si>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</si>
  <si>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</si>
  <si>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</si>
  <si>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</si>
  <si>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</si>
  <si>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</si>
  <si>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</si>
  <si>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</si>
  <si>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</si>
  <si>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</si>
  <si>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</si>
  <si>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</si>
  <si>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</si>
  <si>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</si>
  <si>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</si>
  <si>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</si>
  <si>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</si>
  <si>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</si>
  <si>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</si>
  <si>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</si>
  <si>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</si>
  <si>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</si>
  <si>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</si>
  <si>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</si>
  <si>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</si>
  <si>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</si>
  <si>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</si>
  <si>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</si>
  <si>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</si>
  <si>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</si>
  <si>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</si>
  <si>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</si>
  <si>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</si>
  <si>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</si>
  <si>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</si>
  <si>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</si>
  <si>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</si>
  <si>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</si>
  <si>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</si>
  <si>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</si>
  <si>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</si>
  <si>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</si>
  <si>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</si>
  <si>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</si>
  <si>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</si>
  <si>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</si>
  <si>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</si>
  <si>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</si>
  <si>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</si>
  <si>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</si>
  <si>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</si>
  <si>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</si>
  <si>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</si>
  <si>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</si>
  <si>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</si>
  <si>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</si>
  <si>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</si>
  <si>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</si>
  <si>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</si>
  <si>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</si>
  <si>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</si>
  <si>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</si>
  <si>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</si>
  <si>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</si>
  <si>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</si>
  <si>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</si>
  <si>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</si>
  <si>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</si>
  <si>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</si>
  <si>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</si>
  <si>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</si>
  <si>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</si>
  <si>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</si>
  <si>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</si>
  <si>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</si>
  <si>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</si>
  <si>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</si>
  <si>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</si>
  <si>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</si>
  <si>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</si>
  <si>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</si>
  <si>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</si>
  <si>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</si>
  <si>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</si>
  <si>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</si>
  <si>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</si>
  <si>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</si>
  <si>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</si>
  <si>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</si>
  <si>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</si>
  <si>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</si>
  <si>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</si>
  <si>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</si>
  <si>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</si>
  <si>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</si>
  <si>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</si>
  <si>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</si>
  <si>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</si>
  <si>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</si>
  <si>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</si>
  <si>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</si>
  <si>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</si>
  <si>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</si>
  <si>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</si>
  <si>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</si>
  <si>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</si>
  <si>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</si>
  <si>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</si>
  <si>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</si>
  <si>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</si>
  <si>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</si>
  <si>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</si>
  <si>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</si>
  <si>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</si>
  <si>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</si>
  <si>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</si>
  <si>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</si>
  <si>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</si>
  <si>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</si>
  <si>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</si>
  <si>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</si>
  <si>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</si>
  <si>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</si>
  <si>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</si>
  <si>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</si>
  <si>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</si>
  <si>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</si>
  <si>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</si>
  <si>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</si>
  <si>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</si>
  <si>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</si>
  <si>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</si>
  <si>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</si>
  <si>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</si>
  <si>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</si>
  <si>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</si>
  <si>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</si>
  <si>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</si>
  <si>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</si>
  <si>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</si>
  <si>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</si>
  <si>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</si>
  <si>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</si>
  <si>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</si>
  <si>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</si>
  <si>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</si>
  <si>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</si>
  <si>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</si>
  <si>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</si>
  <si>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</si>
  <si>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</si>
  <si>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</si>
  <si>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</si>
  <si>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</si>
  <si>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</si>
  <si>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</si>
  <si>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</si>
  <si>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</si>
  <si>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</si>
  <si>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</si>
  <si>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</si>
  <si>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</si>
  <si>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</si>
  <si>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</si>
  <si>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</si>
  <si>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</si>
  <si>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</si>
  <si>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</si>
  <si>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</si>
  <si>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</si>
  <si>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</si>
  <si>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</si>
  <si>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</si>
  <si>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</si>
  <si>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</si>
  <si>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</si>
  <si>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</si>
  <si>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</si>
  <si>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</si>
  <si>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</si>
  <si>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</si>
  <si>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</si>
  <si>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</si>
  <si>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</si>
  <si>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</si>
  <si>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</si>
  <si>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</si>
  <si>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</si>
  <si>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</si>
  <si>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</si>
  <si>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</si>
  <si>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</si>
  <si>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</si>
  <si>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</si>
  <si>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</si>
  <si>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</si>
  <si>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</si>
  <si>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</si>
  <si>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</si>
  <si>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</si>
  <si>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</si>
  <si>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</si>
  <si>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</si>
  <si>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</si>
  <si>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</si>
  <si>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</si>
  <si>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</si>
  <si>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</si>
  <si>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</si>
  <si>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</si>
  <si>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</si>
  <si>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</si>
  <si>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</si>
  <si>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</si>
  <si>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</si>
  <si>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</si>
  <si>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</si>
  <si>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</si>
  <si>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</si>
  <si>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</si>
  <si>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</si>
  <si>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</si>
  <si>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</si>
  <si>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</si>
  <si>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</si>
  <si>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</si>
  <si>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</si>
  <si>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</si>
  <si>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</si>
  <si>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</si>
  <si>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</si>
  <si>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</si>
  <si>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</si>
  <si>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</si>
  <si>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</si>
  <si>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</si>
  <si>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</si>
  <si>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</si>
  <si>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</si>
  <si>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</si>
  <si>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</si>
  <si>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</si>
  <si>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</si>
  <si>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</si>
  <si>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</si>
  <si>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</si>
  <si>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</si>
  <si>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</si>
  <si>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</si>
  <si>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</si>
  <si>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</si>
  <si>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</si>
  <si>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</si>
  <si>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</si>
  <si>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</si>
  <si>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</si>
  <si>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</si>
  <si>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</si>
  <si>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</si>
  <si>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</si>
  <si>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</si>
  <si>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</si>
  <si>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</si>
  <si>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</si>
  <si>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</si>
  <si>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</si>
  <si>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</si>
  <si>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</si>
  <si>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</si>
  <si>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</si>
  <si>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</si>
  <si>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</si>
  <si>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</si>
  <si>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</si>
  <si>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</si>
  <si>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</si>
  <si>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</si>
  <si>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</si>
  <si>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</si>
  <si>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</si>
  <si>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</si>
  <si>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</si>
  <si>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</si>
  <si>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</si>
  <si>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</si>
  <si>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</si>
  <si>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</si>
  <si>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</si>
  <si>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</si>
  <si>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</si>
  <si>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</si>
  <si>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</si>
  <si>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</si>
  <si>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</si>
  <si>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</si>
  <si>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</si>
  <si>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</si>
  <si>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</si>
  <si>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</si>
  <si>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</si>
  <si>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</si>
  <si>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</si>
  <si>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</si>
  <si>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</si>
  <si>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</si>
  <si>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</si>
  <si>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</si>
  <si>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</si>
  <si>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</si>
  <si>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</si>
  <si>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</si>
  <si>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</si>
  <si>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</si>
  <si>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</si>
  <si>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</si>
  <si>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</si>
  <si>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</si>
  <si>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</si>
  <si>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</si>
  <si>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</si>
  <si>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</si>
  <si>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</si>
  <si>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</si>
  <si>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</si>
  <si>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</si>
  <si>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</si>
  <si>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</si>
  <si>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</si>
  <si>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</si>
  <si>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</si>
  <si>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</si>
  <si>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</si>
  <si>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</si>
  <si>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</si>
  <si>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</si>
  <si>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</si>
  <si>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</si>
  <si>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</si>
  <si>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</si>
  <si>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</si>
  <si>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</si>
  <si>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</si>
  <si>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</si>
  <si>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</si>
  <si>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</si>
  <si>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</si>
  <si>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</si>
  <si>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</si>
  <si>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</si>
  <si>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</si>
  <si>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</si>
  <si>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</si>
  <si>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</si>
  <si>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</si>
  <si>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</si>
  <si>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</si>
  <si>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</si>
  <si>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</si>
  <si>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</si>
  <si>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</si>
  <si>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</si>
  <si>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</si>
  <si>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</si>
  <si>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</si>
  <si>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</si>
  <si>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</si>
  <si>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</si>
  <si>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</si>
  <si>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</si>
  <si>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</si>
  <si>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</si>
  <si>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</si>
  <si>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</si>
  <si>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</si>
  <si>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</si>
  <si>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</si>
  <si>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</si>
  <si>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</si>
  <si>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</si>
  <si>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</si>
  <si>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</si>
  <si>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</si>
  <si>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</si>
  <si>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</si>
  <si>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</si>
  <si>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</si>
  <si>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</si>
  <si>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</si>
  <si>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</si>
  <si>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</si>
  <si>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</si>
  <si>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</si>
  <si>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</si>
  <si>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</si>
  <si>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</si>
  <si>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</si>
  <si>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</si>
  <si>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</si>
  <si>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</si>
  <si>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</si>
  <si>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</si>
  <si>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</si>
  <si>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</si>
  <si>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</si>
  <si>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</si>
  <si>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</si>
  <si>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</si>
  <si>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</si>
  <si>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</si>
  <si>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</si>
  <si>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</si>
  <si>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</si>
  <si>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</si>
  <si>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</si>
  <si>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</si>
  <si>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</si>
  <si>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</si>
  <si>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</si>
  <si>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</si>
  <si>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</si>
  <si>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</si>
  <si>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</si>
  <si>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</si>
  <si>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</si>
  <si>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</si>
  <si>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</si>
  <si>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</si>
  <si>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</si>
  <si>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</si>
  <si>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</si>
  <si>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</si>
  <si>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</si>
  <si>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</si>
  <si>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</si>
  <si>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</si>
  <si>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</si>
  <si>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</si>
  <si>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</si>
  <si>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</si>
  <si>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</si>
  <si>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</si>
  <si>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</si>
  <si>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</si>
  <si>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</si>
  <si>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</si>
  <si>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</si>
  <si>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</si>
  <si>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</si>
  <si>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</si>
  <si>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</si>
  <si>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</si>
  <si>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</si>
  <si>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</si>
  <si>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</si>
  <si>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</si>
  <si>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</si>
  <si>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</si>
  <si>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</si>
  <si>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</si>
  <si>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</si>
  <si>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</si>
  <si>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</si>
  <si>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</si>
  <si>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</si>
  <si>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</si>
  <si>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</si>
  <si>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</si>
  <si>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</si>
  <si>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</si>
  <si>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</si>
  <si>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</si>
  <si>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</si>
  <si>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</si>
  <si>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</si>
  <si>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</si>
  <si>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</si>
  <si>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</si>
  <si>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</si>
  <si>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</si>
  <si>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</si>
  <si>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</si>
  <si>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</si>
  <si>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</si>
  <si>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</si>
  <si>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</si>
  <si>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</si>
  <si>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</si>
  <si>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</si>
  <si>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</si>
  <si>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</si>
  <si>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</si>
  <si>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</si>
  <si>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</si>
  <si>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</si>
  <si>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</si>
  <si>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</si>
  <si>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</si>
  <si>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</si>
  <si>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</si>
  <si>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</si>
  <si>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</si>
  <si>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</si>
  <si>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</si>
  <si>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</si>
  <si>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</si>
  <si>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</si>
  <si>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</si>
  <si>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</si>
  <si>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</si>
  <si>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</si>
  <si>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</si>
  <si>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</si>
  <si>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</si>
  <si>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</si>
  <si>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</si>
  <si>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</si>
  <si>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</si>
  <si>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</si>
  <si>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</si>
  <si>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</si>
  <si>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</si>
  <si>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</si>
  <si>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</si>
  <si>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</si>
  <si>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</si>
  <si>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</si>
  <si>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</si>
  <si>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</si>
  <si>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</si>
  <si>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</si>
  <si>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</si>
  <si>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</si>
  <si>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</si>
  <si>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</si>
  <si>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</si>
  <si>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</si>
  <si>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</si>
  <si>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</si>
  <si>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</si>
  <si>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</si>
  <si>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</si>
  <si>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</si>
  <si>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</si>
  <si>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</si>
  <si>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</si>
  <si>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</si>
  <si>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</si>
  <si>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</si>
  <si>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</si>
  <si>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</si>
  <si>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</si>
  <si>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</si>
  <si>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</si>
  <si>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</si>
  <si>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</si>
  <si>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</si>
  <si>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</si>
  <si>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</si>
  <si>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</si>
  <si>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</si>
  <si>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</si>
  <si>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</si>
  <si>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</si>
  <si>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</si>
  <si>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</si>
  <si>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</si>
  <si>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</si>
  <si>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</si>
  <si>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</si>
  <si>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</si>
  <si>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</si>
  <si>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</si>
  <si>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</si>
  <si>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</si>
  <si>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</si>
  <si>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</si>
  <si>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</si>
  <si>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</si>
  <si>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</si>
  <si>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</si>
  <si>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</si>
  <si>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</si>
  <si>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</si>
  <si>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</si>
  <si>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</si>
  <si>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</si>
  <si>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</si>
  <si>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</si>
  <si>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</si>
  <si>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</si>
  <si>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</si>
  <si>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</si>
  <si>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</si>
  <si>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</si>
  <si>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</si>
  <si>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</si>
  <si>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</si>
  <si>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</si>
  <si>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</si>
  <si>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</si>
  <si>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</si>
  <si>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</si>
  <si>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</si>
  <si>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</si>
  <si>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</si>
  <si>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</si>
  <si>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</si>
  <si>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</si>
  <si>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</si>
  <si>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</si>
  <si>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</si>
  <si>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</si>
  <si>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</si>
  <si>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</si>
  <si>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</si>
  <si>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</si>
  <si>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</si>
  <si>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</si>
  <si>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</si>
  <si>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</si>
  <si>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</si>
  <si>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</si>
  <si>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</si>
  <si>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</si>
  <si>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</si>
  <si>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</si>
  <si>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</si>
  <si>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</si>
  <si>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</si>
  <si>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</si>
  <si>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</si>
  <si>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</si>
  <si>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</si>
  <si>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</si>
  <si>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</si>
  <si>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</si>
  <si>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</si>
  <si>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</si>
  <si>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</si>
  <si>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</si>
  <si>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</si>
  <si>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</si>
  <si>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</si>
  <si>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</si>
  <si>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</si>
  <si>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</si>
  <si>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</si>
  <si>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</si>
  <si>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</si>
  <si>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</si>
  <si>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</si>
  <si>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</si>
  <si>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</si>
  <si>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</si>
  <si>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</si>
  <si>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</si>
  <si>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</si>
  <si>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</si>
  <si>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</si>
  <si>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</si>
  <si>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</si>
  <si>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</si>
  <si>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</si>
  <si>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</si>
  <si>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</si>
  <si>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</si>
  <si>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</si>
  <si>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</si>
  <si>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</si>
  <si>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</si>
  <si>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</si>
  <si>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</si>
  <si>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</si>
  <si>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</si>
  <si>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</si>
  <si>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</si>
  <si>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</si>
  <si>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</si>
  <si>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</si>
  <si>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</si>
  <si>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</si>
  <si>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</si>
  <si>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</si>
  <si>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</si>
  <si>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</si>
  <si>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</si>
  <si>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</si>
  <si>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</si>
  <si>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</si>
  <si>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</si>
  <si>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</si>
  <si>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</si>
  <si>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</si>
  <si>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</si>
  <si>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</si>
  <si>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</si>
  <si>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</si>
  <si>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</si>
  <si>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</si>
  <si>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</si>
  <si>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</si>
  <si>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</si>
  <si>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</si>
  <si>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</si>
  <si>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</si>
  <si>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</si>
  <si>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</si>
  <si>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</si>
  <si>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</si>
  <si>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</si>
  <si>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</si>
  <si>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</si>
  <si>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</si>
  <si>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</si>
  <si>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</si>
  <si>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</si>
  <si>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</si>
  <si>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</si>
  <si>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</si>
  <si>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</si>
  <si>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</si>
  <si>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</si>
  <si>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</si>
  <si>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</si>
  <si>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</si>
  <si>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</si>
  <si>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</si>
  <si>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</si>
  <si>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</si>
  <si>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</si>
  <si>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</si>
  <si>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</si>
  <si>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</si>
  <si>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</si>
  <si>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</si>
  <si>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</si>
  <si>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</si>
  <si>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</si>
  <si>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</si>
  <si>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</si>
  <si>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</si>
  <si>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</si>
  <si>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</si>
  <si>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</si>
  <si>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</si>
  <si>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</si>
  <si>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</si>
  <si>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</si>
  <si>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</si>
  <si>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</si>
  <si>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</si>
  <si>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</si>
  <si>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</si>
  <si>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</si>
  <si>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</si>
  <si>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</si>
  <si>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</si>
  <si>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</si>
  <si>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</si>
  <si>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</si>
  <si>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</si>
  <si>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</si>
  <si>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</si>
  <si>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</si>
  <si>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</si>
  <si>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</si>
  <si>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</si>
  <si>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</si>
  <si>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</si>
  <si>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</si>
  <si>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</si>
  <si>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</si>
  <si>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</si>
  <si>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</si>
  <si>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</si>
  <si>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</si>
  <si>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</si>
  <si>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</si>
  <si>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</si>
  <si>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</si>
  <si>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</si>
  <si>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</si>
  <si>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</si>
  <si>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</si>
  <si>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</si>
  <si>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</si>
  <si>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</si>
  <si>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</si>
  <si>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</si>
  <si>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</si>
  <si>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</si>
  <si>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</si>
  <si>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</si>
  <si>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</si>
  <si>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</si>
  <si>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</si>
  <si>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</si>
  <si>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</si>
  <si>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</si>
  <si>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</si>
  <si>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</si>
  <si>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</si>
  <si>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</si>
  <si>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</si>
  <si>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</si>
  <si>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</si>
  <si>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</si>
  <si>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</si>
  <si>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</si>
  <si>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</si>
  <si>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</si>
  <si>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</si>
  <si>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</si>
  <si>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</si>
  <si>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</si>
  <si>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</si>
  <si>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</si>
  <si>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</si>
  <si>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</si>
  <si>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</si>
  <si>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</si>
  <si>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</si>
  <si>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</si>
  <si>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</si>
  <si>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</si>
  <si>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</si>
  <si>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</si>
  <si>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</si>
  <si>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</si>
  <si>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</si>
  <si>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</si>
  <si>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</si>
  <si>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</si>
  <si>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</si>
  <si>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</si>
  <si>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</si>
  <si>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</si>
  <si>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</si>
  <si>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</si>
  <si>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</si>
  <si>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</si>
  <si>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</si>
  <si>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</si>
  <si>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</si>
  <si>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</si>
  <si>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</si>
  <si>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</si>
  <si>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</si>
  <si>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</si>
  <si>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</si>
  <si>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</si>
  <si>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</si>
  <si>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</si>
  <si>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</si>
  <si>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</si>
  <si>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</si>
  <si>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</si>
  <si>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</si>
  <si>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</si>
  <si>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</si>
  <si>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</si>
  <si>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</si>
  <si>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</si>
  <si>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</si>
  <si>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</si>
  <si>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</si>
  <si>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</si>
  <si>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</si>
  <si>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</si>
  <si>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</si>
  <si>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</si>
  <si>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</si>
  <si>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</si>
  <si>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</si>
  <si>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</si>
  <si>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</si>
  <si>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</si>
  <si>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</si>
  <si>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</si>
  <si>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</si>
  <si>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</si>
  <si>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</si>
  <si>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</si>
  <si>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</si>
  <si>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</si>
  <si>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</si>
  <si>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</si>
  <si>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</si>
  <si>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</si>
  <si>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</si>
  <si>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</si>
  <si>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</si>
  <si>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</si>
  <si>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</si>
  <si>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</si>
  <si>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</si>
  <si>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</si>
  <si>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</si>
  <si>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</si>
  <si>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</si>
  <si>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</si>
  <si>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</si>
  <si>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</si>
  <si>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</si>
  <si>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</si>
  <si>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</si>
  <si>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</si>
  <si>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</si>
  <si>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</si>
  <si>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</si>
  <si>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</si>
  <si>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</si>
  <si>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</si>
  <si>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</si>
  <si>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</si>
  <si>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</si>
  <si>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</si>
  <si>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</si>
  <si>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</si>
  <si>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</si>
  <si>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</si>
  <si>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</si>
  <si>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</si>
  <si>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</si>
  <si>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</si>
  <si>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</si>
  <si>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</si>
  <si>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</si>
  <si>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</si>
  <si>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</si>
  <si>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</si>
  <si>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</si>
  <si>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</si>
  <si>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</si>
  <si>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</si>
  <si>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</si>
  <si>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</si>
  <si>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</si>
  <si>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</si>
  <si>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</si>
  <si>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</si>
  <si>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</si>
  <si>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</si>
  <si>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</si>
  <si>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</si>
  <si>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</si>
  <si>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</si>
  <si>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</si>
  <si>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</si>
  <si>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</si>
  <si>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</si>
  <si>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</si>
  <si>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</si>
  <si>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</si>
  <si>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</si>
  <si>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</si>
  <si>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</si>
  <si>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</si>
  <si>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</si>
  <si>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</si>
  <si>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</si>
  <si>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</si>
  <si>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</si>
  <si>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</si>
  <si>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</si>
  <si>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</si>
  <si>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</si>
  <si>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</si>
  <si>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</si>
  <si>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</si>
  <si>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</si>
  <si>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</si>
  <si>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</si>
  <si>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</si>
  <si>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</si>
  <si>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</si>
  <si>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</si>
  <si>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</si>
  <si>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</si>
  <si>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</si>
  <si>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</si>
  <si>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</si>
  <si>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</si>
  <si>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</si>
  <si>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</si>
  <si>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</si>
  <si>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</si>
  <si>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</si>
  <si>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</si>
  <si>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</si>
  <si>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</si>
  <si>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</si>
  <si>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</si>
  <si>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</si>
  <si>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</si>
  <si>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</si>
  <si>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</si>
  <si>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</si>
  <si>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</si>
  <si>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</si>
  <si>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</si>
  <si>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</si>
  <si>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</si>
  <si>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</si>
  <si>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</si>
  <si>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</si>
  <si>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</si>
  <si>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</si>
  <si>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</si>
  <si>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</si>
  <si>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</si>
  <si>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</si>
  <si>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</si>
  <si>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</si>
  <si>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</si>
  <si>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</si>
  <si>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</si>
  <si>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</si>
  <si>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</si>
  <si>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</si>
  <si>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</si>
  <si>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</si>
  <si>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</si>
  <si>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</si>
  <si>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</si>
  <si>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</si>
  <si>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</si>
  <si>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</si>
  <si>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</si>
  <si>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</si>
  <si>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</si>
  <si>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</si>
  <si>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</si>
  <si>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</si>
  <si>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</si>
  <si>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</si>
  <si>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</si>
  <si>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</si>
  <si>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</si>
  <si>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</si>
  <si>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</si>
  <si>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</si>
  <si>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</si>
  <si>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</si>
  <si>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</si>
  <si>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</si>
  <si>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</si>
  <si>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</si>
  <si>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</si>
  <si>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</si>
  <si>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</si>
  <si>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</si>
  <si>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</si>
  <si>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</si>
  <si>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</si>
  <si>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</si>
  <si>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</si>
  <si>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</si>
  <si>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</si>
  <si>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</si>
  <si>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</si>
  <si>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</si>
  <si>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</si>
  <si>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</si>
  <si>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</si>
  <si>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</si>
  <si>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</si>
  <si>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</si>
  <si>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</si>
  <si>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</si>
  <si>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</si>
  <si>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</si>
  <si>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</si>
  <si>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</si>
  <si>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</si>
  <si>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</si>
  <si>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</si>
  <si>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</si>
  <si>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</si>
  <si>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</si>
  <si>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</si>
  <si>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</si>
  <si>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</si>
  <si>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</si>
  <si>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</si>
  <si>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</si>
  <si>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</si>
  <si>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</si>
  <si>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</si>
  <si>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</si>
  <si>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</si>
  <si>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</si>
  <si>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</si>
  <si>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</si>
  <si>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</si>
  <si>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</si>
  <si>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</si>
  <si>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</si>
  <si>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</si>
  <si>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</si>
  <si>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</si>
  <si>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</si>
  <si>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</si>
  <si>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</si>
  <si>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</si>
  <si>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</si>
  <si>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</si>
  <si>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</si>
  <si>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</si>
  <si>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</si>
  <si>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</si>
  <si>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</si>
  <si>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</si>
  <si>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</si>
  <si>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</si>
  <si>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</si>
  <si>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</si>
  <si>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</si>
  <si>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</si>
  <si>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</si>
  <si>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</si>
  <si>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</si>
  <si>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</si>
  <si>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</si>
  <si>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</si>
  <si>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</si>
  <si>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</si>
  <si>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</si>
  <si>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</si>
  <si>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</si>
  <si>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</si>
  <si>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</si>
  <si>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</si>
  <si>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</si>
  <si>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</si>
  <si>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</si>
  <si>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</si>
  <si>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</si>
  <si>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</si>
  <si>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</si>
  <si>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</si>
  <si>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</si>
  <si>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</si>
  <si>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</si>
  <si>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</si>
  <si>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</si>
  <si>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</si>
  <si>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</si>
  <si>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</si>
  <si>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</si>
  <si>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</si>
  <si>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</si>
  <si>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</si>
  <si>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</si>
  <si>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</si>
  <si>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</si>
  <si>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</si>
  <si>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</si>
  <si>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</si>
  <si>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</si>
  <si>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</si>
  <si>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</si>
  <si>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</si>
  <si>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</si>
  <si>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</si>
  <si>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</si>
  <si>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</si>
  <si>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</si>
  <si>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</si>
  <si>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</si>
  <si>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</si>
  <si>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</si>
  <si>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</si>
  <si>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</si>
  <si>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</si>
  <si>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</si>
  <si>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</si>
  <si>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</si>
  <si>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</si>
  <si>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</si>
  <si>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</si>
  <si>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</si>
  <si>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</si>
  <si>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</si>
  <si>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</si>
  <si>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</si>
  <si>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</si>
  <si>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</si>
  <si>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</si>
  <si>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</si>
  <si>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</si>
  <si>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</si>
  <si>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</si>
  <si>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</si>
  <si>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</si>
  <si>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</si>
  <si>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</si>
  <si>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</si>
  <si>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</si>
  <si>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</si>
  <si>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</si>
  <si>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</si>
  <si>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</si>
  <si>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</si>
  <si>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</si>
  <si>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</si>
  <si>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</si>
  <si>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</si>
  <si>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</si>
  <si>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</si>
  <si>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</si>
  <si>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</si>
  <si>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</si>
  <si>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</si>
  <si>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</si>
  <si>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</si>
  <si>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</si>
  <si>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</si>
  <si>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</si>
  <si>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</si>
  <si>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</si>
  <si>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</si>
  <si>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</si>
  <si>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</si>
  <si>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</si>
  <si>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</si>
  <si>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</si>
  <si>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</si>
  <si>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</si>
  <si>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</si>
  <si>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</si>
  <si>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</si>
  <si>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</si>
  <si>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</si>
  <si>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</si>
  <si>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</si>
  <si>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</si>
  <si>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</si>
  <si>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</si>
  <si>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</si>
  <si>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</si>
  <si>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</si>
  <si>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</si>
  <si>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</si>
  <si>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</si>
  <si>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</si>
  <si>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</si>
  <si>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</si>
  <si>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</si>
  <si>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</si>
  <si>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</si>
  <si>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</si>
  <si>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</si>
  <si>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</si>
  <si>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</si>
  <si>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</si>
  <si>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</si>
  <si>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</si>
  <si>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</si>
  <si>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</si>
  <si>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</si>
  <si>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</si>
  <si>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</si>
  <si>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</si>
  <si>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</si>
  <si>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</si>
  <si>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</si>
  <si>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</si>
  <si>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</si>
  <si>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</si>
  <si>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</si>
  <si>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</si>
  <si>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</si>
  <si>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</si>
  <si>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</si>
  <si>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</si>
  <si>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</si>
  <si>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</si>
  <si>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</si>
  <si>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</si>
  <si>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</si>
  <si>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</si>
  <si>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</si>
  <si>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</si>
  <si>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</si>
  <si>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</si>
  <si>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</si>
  <si>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</si>
  <si>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</si>
  <si>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</si>
  <si>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</si>
  <si>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</si>
  <si>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</si>
  <si>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</si>
  <si>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</si>
  <si>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</si>
  <si>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</si>
  <si>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</si>
  <si>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</si>
  <si>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</si>
  <si>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</si>
  <si>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</si>
  <si>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</si>
  <si>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</si>
  <si>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</si>
  <si>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</si>
  <si>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</si>
  <si>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</si>
  <si>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</si>
  <si>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</si>
  <si>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</si>
  <si>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</si>
  <si>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</si>
  <si>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</si>
  <si>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</si>
  <si>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</si>
  <si>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</si>
  <si>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</si>
  <si>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</si>
  <si>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</si>
  <si>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</si>
  <si>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</si>
  <si>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</si>
  <si>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</si>
  <si>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</si>
  <si>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</si>
  <si>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</si>
  <si>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</si>
  <si>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</si>
  <si>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</si>
  <si>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</si>
  <si>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</si>
  <si>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</si>
  <si>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</si>
  <si>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</si>
  <si>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</si>
  <si>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</si>
  <si>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</si>
  <si>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</si>
  <si>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</si>
  <si>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</si>
  <si>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</si>
  <si>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</si>
  <si>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</si>
  <si>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</si>
  <si>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</si>
  <si>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</si>
  <si>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</si>
  <si>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</si>
  <si>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</si>
  <si>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</si>
  <si>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</si>
  <si>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</si>
  <si>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</si>
  <si>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</si>
  <si>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</si>
  <si>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</si>
  <si>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</si>
  <si>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</si>
  <si>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</si>
  <si>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</si>
  <si>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</si>
  <si>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</si>
  <si>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</si>
  <si>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</si>
  <si>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</si>
  <si>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</si>
  <si>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</si>
  <si>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</si>
  <si>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</si>
  <si>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</si>
  <si>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</si>
  <si>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</si>
  <si>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</si>
  <si>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</si>
  <si>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</si>
  <si>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</si>
  <si>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</si>
  <si>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</si>
  <si>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</si>
  <si>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</si>
  <si>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</si>
  <si>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</si>
  <si>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</si>
  <si>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</si>
  <si>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</si>
  <si>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</si>
  <si>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</si>
  <si>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</si>
  <si>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</si>
  <si>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</si>
  <si>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</si>
  <si>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</si>
  <si>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</si>
  <si>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</si>
  <si>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</si>
  <si>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</si>
  <si>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</si>
  <si>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</si>
  <si>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</si>
  <si>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</si>
  <si>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</si>
  <si>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</si>
  <si>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</si>
  <si>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</si>
  <si>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</si>
  <si>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</si>
  <si>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</si>
  <si>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</si>
  <si>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</si>
  <si>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</si>
  <si>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</si>
  <si>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</si>
  <si>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</si>
  <si>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</si>
  <si>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</si>
  <si>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</si>
  <si>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</si>
  <si>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</si>
  <si>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</si>
  <si>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</si>
  <si>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</si>
  <si>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</si>
  <si>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</si>
  <si>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</si>
  <si>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</si>
  <si>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</si>
  <si>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</si>
  <si>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</si>
  <si>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</si>
  <si>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</si>
  <si>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</si>
  <si>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</si>
  <si>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</si>
  <si>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</si>
  <si>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</si>
  <si>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</si>
  <si>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</si>
  <si>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</si>
  <si>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</si>
  <si>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</si>
  <si>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</si>
  <si>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</si>
  <si>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</si>
  <si>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</si>
  <si>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</si>
  <si>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</si>
  <si>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</si>
  <si>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</si>
  <si>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</si>
  <si>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</si>
  <si>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</si>
  <si>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</si>
  <si>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</si>
  <si>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</si>
  <si>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</si>
  <si>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</si>
  <si>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</si>
  <si>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</si>
  <si>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</si>
  <si>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</si>
  <si>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</si>
  <si>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</si>
  <si>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</si>
  <si>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</si>
  <si>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</si>
  <si>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</si>
  <si>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</si>
  <si>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</si>
  <si>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</si>
  <si>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</si>
  <si>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</si>
  <si>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</si>
  <si>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</si>
  <si>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</si>
  <si>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</si>
  <si>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</si>
  <si>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</si>
  <si>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</si>
  <si>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</si>
  <si>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</si>
  <si>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</si>
  <si>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</si>
  <si>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</si>
  <si>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</si>
  <si>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</si>
  <si>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</si>
  <si>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</si>
  <si>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</si>
  <si>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</si>
  <si>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</si>
  <si>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</si>
  <si>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</si>
  <si>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</si>
  <si>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</si>
  <si>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</si>
  <si>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</si>
  <si>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</si>
  <si>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</si>
  <si>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</si>
  <si>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</si>
  <si>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</si>
  <si>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</si>
  <si>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</si>
  <si>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</si>
  <si>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</si>
  <si>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</si>
  <si>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</si>
  <si>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</si>
  <si>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</si>
  <si>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</si>
  <si>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</si>
  <si>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</si>
  <si>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</si>
  <si>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</si>
  <si>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</si>
  <si>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</si>
  <si>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</si>
  <si>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</si>
  <si>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</si>
  <si>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</si>
  <si>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</si>
  <si>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</si>
  <si>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</si>
  <si>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</si>
  <si>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</si>
  <si>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</si>
  <si>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</si>
  <si>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</si>
  <si>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</si>
  <si>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</si>
  <si>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</si>
  <si>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</si>
  <si>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</si>
  <si>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</si>
  <si>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</si>
  <si>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</si>
  <si>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</si>
  <si>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</si>
  <si>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</si>
  <si>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</si>
  <si>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</si>
  <si>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</si>
  <si>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</si>
  <si>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</si>
  <si>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</si>
  <si>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</si>
  <si>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</si>
  <si>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</si>
  <si>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</si>
  <si>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</si>
  <si>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</si>
  <si>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</si>
  <si>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</si>
  <si>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</si>
  <si>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</si>
  <si>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</si>
  <si>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</si>
  <si>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</si>
  <si>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</si>
  <si>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</si>
  <si>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</si>
  <si>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</si>
  <si>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</si>
  <si>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</si>
  <si>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</si>
  <si>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</si>
  <si>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</si>
  <si>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</si>
  <si>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</si>
  <si>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</si>
  <si>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</si>
  <si>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</si>
  <si>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</si>
  <si>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</si>
  <si>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</si>
  <si>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</si>
  <si>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</si>
  <si>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</si>
  <si>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</si>
  <si>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</si>
  <si>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</si>
  <si>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</si>
  <si>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</si>
  <si>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</si>
  <si>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</si>
  <si>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</si>
  <si>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</si>
  <si>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</si>
  <si>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</si>
  <si>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</si>
  <si>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</si>
  <si>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</si>
  <si>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</si>
  <si>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</si>
  <si>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</si>
  <si>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</si>
  <si>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</si>
  <si>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</si>
  <si>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</si>
  <si>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</si>
  <si>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</si>
  <si>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</si>
  <si>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</si>
  <si>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</si>
  <si>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</si>
  <si>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</si>
  <si>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</si>
  <si>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</si>
  <si>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</si>
  <si>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</si>
  <si>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</si>
  <si>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</si>
  <si>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</si>
  <si>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</si>
  <si>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</si>
  <si>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</si>
  <si>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</si>
  <si>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</si>
  <si>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</si>
  <si>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</si>
  <si>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</si>
  <si>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</si>
  <si>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</si>
  <si>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</si>
  <si>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</si>
  <si>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</si>
  <si>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</si>
  <si>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</si>
  <si>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</si>
  <si>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</si>
  <si>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</si>
  <si>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</si>
  <si>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</si>
  <si>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</si>
  <si>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</si>
  <si>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</si>
  <si>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</si>
  <si>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</si>
  <si>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</si>
  <si>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</si>
  <si>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</si>
  <si>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</si>
  <si>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</si>
  <si>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</si>
  <si>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</si>
  <si>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</si>
  <si>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</si>
  <si>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</si>
  <si>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</si>
  <si>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</si>
  <si>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</si>
  <si>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</si>
  <si>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</si>
  <si>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</si>
  <si>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</si>
  <si>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</si>
  <si>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</si>
  <si>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</si>
  <si>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</si>
  <si>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</si>
  <si>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</si>
  <si>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</si>
  <si>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</si>
  <si>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</si>
  <si>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</si>
  <si>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</si>
  <si>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</si>
  <si>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</si>
  <si>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</si>
  <si>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</si>
  <si>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</si>
  <si>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</si>
  <si>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</si>
  <si>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</si>
  <si>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</si>
  <si>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</si>
  <si>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</si>
  <si>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</si>
  <si>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</si>
  <si>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</si>
  <si>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</si>
  <si>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</si>
  <si>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</si>
  <si>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</si>
  <si>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</si>
  <si>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</si>
  <si>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</si>
  <si>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</si>
  <si>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</si>
  <si>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</si>
  <si>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</si>
  <si>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</si>
  <si>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</si>
  <si>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</si>
  <si>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</si>
  <si>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</si>
  <si>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</si>
  <si>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</si>
  <si>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</si>
  <si>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</si>
  <si>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</si>
  <si>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</si>
  <si>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</si>
  <si>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</si>
  <si>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</si>
  <si>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</si>
  <si>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</si>
  <si>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</si>
  <si>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</si>
  <si>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</si>
  <si>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</si>
  <si>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</si>
  <si>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</si>
  <si>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</si>
  <si>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</si>
  <si>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</si>
  <si>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</si>
  <si>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</si>
  <si>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</si>
  <si>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</si>
  <si>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</si>
  <si>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</si>
  <si>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</si>
  <si>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</si>
  <si>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</si>
  <si>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</si>
  <si>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</si>
  <si>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</si>
  <si>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</si>
  <si>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</si>
  <si>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</si>
  <si>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</si>
  <si>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</si>
  <si>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</si>
  <si>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</si>
  <si>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</si>
  <si>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</si>
  <si>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</si>
  <si>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</si>
  <si>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</si>
  <si>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</si>
  <si>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</si>
  <si>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</si>
  <si>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</si>
  <si>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</si>
  <si>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</si>
  <si>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</si>
  <si>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</si>
  <si>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</si>
  <si>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</si>
  <si>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</si>
  <si>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</si>
  <si>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</si>
  <si>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</si>
  <si>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</si>
  <si>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</si>
  <si>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</si>
  <si>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</si>
  <si>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</si>
  <si>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</si>
  <si>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</si>
  <si>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</si>
  <si>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</si>
  <si>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</si>
  <si>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</si>
  <si>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</si>
  <si>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</si>
  <si>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</si>
  <si>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</si>
  <si>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</si>
  <si>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</si>
  <si>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</si>
  <si>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</si>
  <si>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</si>
  <si>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</si>
  <si>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</si>
  <si>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</si>
  <si>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</si>
  <si>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</si>
  <si>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</si>
  <si>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</si>
  <si>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</si>
  <si>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</si>
  <si>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</si>
  <si>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</si>
  <si>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</si>
  <si>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</si>
  <si>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</si>
  <si>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</si>
  <si>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</si>
  <si>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</si>
  <si>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</si>
  <si>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</si>
  <si>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</si>
  <si>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</si>
  <si>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</si>
  <si>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</si>
  <si>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</si>
  <si>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</si>
  <si>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</si>
  <si>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</si>
  <si>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</si>
  <si>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</si>
  <si>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</si>
  <si>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</si>
  <si>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</si>
  <si>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</si>
  <si>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</si>
  <si>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</si>
  <si>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</si>
  <si>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</si>
  <si>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</si>
  <si>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</si>
  <si>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</si>
  <si>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</si>
  <si>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</si>
  <si>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</si>
  <si>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</si>
  <si>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</si>
  <si>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</si>
  <si>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</si>
  <si>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</si>
  <si>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</si>
  <si>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</si>
  <si>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</si>
  <si>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</si>
  <si>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</si>
  <si>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</si>
  <si>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</si>
  <si>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</si>
  <si>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</si>
  <si>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</si>
  <si>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</si>
  <si>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</si>
  <si>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</si>
  <si>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</si>
  <si>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</si>
  <si>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</si>
  <si>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</si>
  <si>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</si>
  <si>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</si>
  <si>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</si>
  <si>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</si>
  <si>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</si>
  <si>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</si>
  <si>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</si>
  <si>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</si>
  <si>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</si>
  <si>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</si>
  <si>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</si>
  <si>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</si>
  <si>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</si>
  <si>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</si>
  <si>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</si>
  <si>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</si>
  <si>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</si>
  <si>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</si>
  <si>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</si>
  <si>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</si>
  <si>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</si>
  <si>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</si>
  <si>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</si>
  <si>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</si>
  <si>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</si>
  <si>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</si>
  <si>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</si>
  <si>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</si>
  <si>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</si>
  <si>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</si>
  <si>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</si>
  <si>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</si>
  <si>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</si>
  <si>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</si>
  <si>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</si>
  <si>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</si>
  <si>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</si>
  <si>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</si>
  <si>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</si>
  <si>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</si>
  <si>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</si>
  <si>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</si>
  <si>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</si>
  <si>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</si>
  <si>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</si>
  <si>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</si>
  <si>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</si>
  <si>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</si>
  <si>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</si>
  <si>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</si>
  <si>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</si>
  <si>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</si>
  <si>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</si>
  <si>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</si>
  <si>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</si>
  <si>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</si>
  <si>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</si>
  <si>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</si>
  <si>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</si>
  <si>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</si>
  <si>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</si>
  <si>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</si>
  <si>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</si>
  <si>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</si>
  <si>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</si>
  <si>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</si>
  <si>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</si>
  <si>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</si>
  <si>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</si>
  <si>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</si>
  <si>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</si>
  <si>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</si>
  <si>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</si>
  <si>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</si>
  <si>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</si>
  <si>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</si>
  <si>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</si>
  <si>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</si>
  <si>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</si>
  <si>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</si>
  <si>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</si>
  <si>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</si>
  <si>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</si>
  <si>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</si>
  <si>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</si>
  <si>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</si>
  <si>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</si>
  <si>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</si>
  <si>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</si>
  <si>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</si>
  <si>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</si>
  <si>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</si>
  <si>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</si>
  <si>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</si>
  <si>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</si>
  <si>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</si>
  <si>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</si>
  <si>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</si>
  <si>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</si>
  <si>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</si>
  <si>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</si>
  <si>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</si>
  <si>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</si>
  <si>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</si>
  <si>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</si>
  <si>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</si>
  <si>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</si>
  <si>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</si>
  <si>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</si>
  <si>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</si>
  <si>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</si>
  <si>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</si>
  <si>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</si>
  <si>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</si>
  <si>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</si>
  <si>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</si>
  <si>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</si>
  <si>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</si>
  <si>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</si>
  <si>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</si>
  <si>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</si>
  <si>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</si>
  <si>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</si>
  <si>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</si>
  <si>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</si>
  <si>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</si>
  <si>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</si>
  <si>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</si>
  <si>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</si>
  <si>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</si>
  <si>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</si>
  <si>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</si>
  <si>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</si>
  <si>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</si>
  <si>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</si>
  <si>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</si>
  <si>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</si>
  <si>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</si>
  <si>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</si>
  <si>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</si>
  <si>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</si>
  <si>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</si>
  <si>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</si>
  <si>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</si>
  <si>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</si>
  <si>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</si>
  <si>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</si>
  <si>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</si>
  <si>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</si>
  <si>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</si>
  <si>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</si>
  <si>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</si>
  <si>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</si>
  <si>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</si>
  <si>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</si>
  <si>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</si>
  <si>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</si>
  <si>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</si>
  <si>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</si>
  <si>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</si>
  <si>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</si>
  <si>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</si>
  <si>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</si>
  <si>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</si>
  <si>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</si>
  <si>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</si>
  <si>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</si>
  <si>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</si>
  <si>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</si>
  <si>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</si>
  <si>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</si>
  <si>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</si>
  <si>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</si>
  <si>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</si>
  <si>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</si>
  <si>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</si>
  <si>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</si>
  <si>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</si>
  <si>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</si>
  <si>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</si>
  <si>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</si>
  <si>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</si>
  <si>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</si>
  <si>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</si>
  <si>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</si>
  <si>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</si>
  <si>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</si>
  <si>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</si>
  <si>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</si>
  <si>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</si>
  <si>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</si>
  <si>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</si>
  <si>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</si>
  <si>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</si>
  <si>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</si>
  <si>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</si>
  <si>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</si>
  <si>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</si>
  <si>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</si>
  <si>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</si>
  <si>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</si>
  <si>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</si>
  <si>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</si>
  <si>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</si>
  <si>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</si>
  <si>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</si>
  <si>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</si>
  <si>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</si>
  <si>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</si>
  <si>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</si>
  <si>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</si>
  <si>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</si>
  <si>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</si>
  <si>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</si>
  <si>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</si>
  <si>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</si>
  <si>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</si>
  <si>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</si>
  <si>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</si>
  <si>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</si>
  <si>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</si>
  <si>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</si>
  <si>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</si>
  <si>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</si>
  <si>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</si>
  <si>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</si>
  <si>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</si>
  <si>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</si>
  <si>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</si>
  <si>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</si>
  <si>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</si>
  <si>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</si>
  <si>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</si>
  <si>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</si>
  <si>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</si>
  <si>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</si>
  <si>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</si>
  <si>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</si>
  <si>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</si>
  <si>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</si>
  <si>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</si>
  <si>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</si>
  <si>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</si>
  <si>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</si>
  <si>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</si>
  <si>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</si>
  <si>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</si>
  <si>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</si>
  <si>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</si>
  <si>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</si>
  <si>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</si>
  <si>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</si>
  <si>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</si>
  <si>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</si>
  <si>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</si>
  <si>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</si>
  <si>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</si>
  <si>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</si>
  <si>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</si>
  <si>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</si>
  <si>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</si>
  <si>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</si>
  <si>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</si>
  <si>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</si>
  <si>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</si>
  <si>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</si>
  <si>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</si>
  <si>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</si>
  <si>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</si>
  <si>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</si>
  <si>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</si>
  <si>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</si>
  <si>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</si>
  <si>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</si>
  <si>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</si>
  <si>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</si>
  <si>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</si>
  <si>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</si>
  <si>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</si>
  <si>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</si>
  <si>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</si>
  <si>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</si>
  <si>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</si>
  <si>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</si>
  <si>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</si>
  <si>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</si>
  <si>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</si>
  <si>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</si>
  <si>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</si>
  <si>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</si>
  <si>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</si>
  <si>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</si>
  <si>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</si>
  <si>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</si>
  <si>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</si>
  <si>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</si>
  <si>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</si>
  <si>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</si>
  <si>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</si>
  <si>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</si>
  <si>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</si>
  <si>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</si>
  <si>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</si>
  <si>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</si>
  <si>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</si>
  <si>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</si>
  <si>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</si>
  <si>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</si>
  <si>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</si>
  <si>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</si>
  <si>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</si>
  <si>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</si>
  <si>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</si>
  <si>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</si>
  <si>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</si>
  <si>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</si>
  <si>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</si>
  <si>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</si>
  <si>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</si>
  <si>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</si>
  <si>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</si>
  <si>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</si>
  <si>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</si>
  <si>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</si>
  <si>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</si>
  <si>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</si>
  <si>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</si>
  <si>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</si>
  <si>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</si>
  <si>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</si>
  <si>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</si>
  <si>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</si>
  <si>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</si>
  <si>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</si>
  <si>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</si>
  <si>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</si>
  <si>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</si>
  <si>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</si>
  <si>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</si>
  <si>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</si>
  <si>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</si>
  <si>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</si>
  <si>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</si>
  <si>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</si>
  <si>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</si>
  <si>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</si>
  <si>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</si>
  <si>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</si>
  <si>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</si>
  <si>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</si>
  <si>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</si>
  <si>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</si>
  <si>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</si>
  <si>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</si>
  <si>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</si>
  <si>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</si>
  <si>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</si>
  <si>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</si>
  <si>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</si>
  <si>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</si>
  <si>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</si>
  <si>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</si>
  <si>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</si>
  <si>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</si>
  <si>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</si>
  <si>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</si>
  <si>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</si>
  <si>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</si>
  <si>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</si>
  <si>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</si>
  <si>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</si>
  <si>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</si>
  <si>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</si>
  <si>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</si>
  <si>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</si>
  <si>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</si>
  <si>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</si>
  <si>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</si>
  <si>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</si>
  <si>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</si>
  <si>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</si>
  <si>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</si>
  <si>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</si>
  <si>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</si>
  <si>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</si>
  <si>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</si>
  <si>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</si>
  <si>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</si>
  <si>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</si>
  <si>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</si>
  <si>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</si>
  <si>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</si>
  <si>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</si>
  <si>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</si>
  <si>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</si>
  <si>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</si>
  <si>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</si>
  <si>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</si>
  <si>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</si>
  <si>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</si>
  <si>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</si>
  <si>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</si>
  <si>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</si>
  <si>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</si>
  <si>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</si>
  <si>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</si>
  <si>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</si>
  <si>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</si>
  <si>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</si>
  <si>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</si>
  <si>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</si>
  <si>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</si>
  <si>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</si>
  <si>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</si>
  <si>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</si>
  <si>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</si>
  <si>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</si>
  <si>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</si>
  <si>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</si>
  <si>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</si>
  <si>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</si>
  <si>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</si>
  <si>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</si>
  <si>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</si>
  <si>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</si>
  <si>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</si>
  <si>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</si>
  <si>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</si>
  <si>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</si>
  <si>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</si>
  <si>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</si>
  <si>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</si>
  <si>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</si>
  <si>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</si>
  <si>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</si>
  <si>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</si>
  <si>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</si>
  <si>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</si>
  <si>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</si>
  <si>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</si>
  <si>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</si>
  <si>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</si>
  <si>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</si>
  <si>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</si>
  <si>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</si>
  <si>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</si>
  <si>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</si>
  <si>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</si>
  <si>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</si>
  <si>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</si>
  <si>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</si>
  <si>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</si>
  <si>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</si>
  <si>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</si>
  <si>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</si>
  <si>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</si>
  <si>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</si>
  <si>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</si>
  <si>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</si>
  <si>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</si>
  <si>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</si>
  <si>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</si>
  <si>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</si>
  <si>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</si>
  <si>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</si>
  <si>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</si>
  <si>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</si>
  <si>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</si>
  <si>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</si>
  <si>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</si>
  <si>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</si>
  <si>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</si>
  <si>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</si>
  <si>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</si>
  <si>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</si>
  <si>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</si>
  <si>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</si>
  <si>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</si>
  <si>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</si>
  <si>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</si>
  <si>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</si>
  <si>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</si>
  <si>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</si>
  <si>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</si>
  <si>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</si>
  <si>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</si>
  <si>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</si>
  <si>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</si>
  <si>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</si>
  <si>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</si>
  <si>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</si>
  <si>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</si>
  <si>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</si>
  <si>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</si>
  <si>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</si>
  <si>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</si>
  <si>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</si>
  <si>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</si>
  <si>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</si>
  <si>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</si>
  <si>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</si>
  <si>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</si>
  <si>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</si>
  <si>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</si>
  <si>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</si>
  <si>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</si>
  <si>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</si>
  <si>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</si>
  <si>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</si>
  <si>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</si>
  <si>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</si>
  <si>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</si>
  <si>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</si>
  <si>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</si>
  <si>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</si>
  <si>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</si>
  <si>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</si>
  <si>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</si>
  <si>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</si>
  <si>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</si>
  <si>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</si>
  <si>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</si>
  <si>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</si>
  <si>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</si>
  <si>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</si>
  <si>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</si>
  <si>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</si>
  <si>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</si>
  <si>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</si>
  <si>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</si>
  <si>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</si>
  <si>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</si>
  <si>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</si>
  <si>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</si>
  <si>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</si>
  <si>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</si>
  <si>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</si>
  <si>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</si>
  <si>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</si>
  <si>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</si>
  <si>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</si>
  <si>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</si>
  <si>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</si>
  <si>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</si>
  <si>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</si>
  <si>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</si>
  <si>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</si>
  <si>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</si>
  <si>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</si>
  <si>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</si>
  <si>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</si>
  <si>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</si>
  <si>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</si>
  <si>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</si>
  <si>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</si>
  <si>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</si>
  <si>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</si>
  <si>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</si>
  <si>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</si>
  <si>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</si>
  <si>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</si>
  <si>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</si>
  <si>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</si>
  <si>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</si>
  <si>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</si>
  <si>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</si>
  <si>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</si>
  <si>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</si>
  <si>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</si>
  <si>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</si>
  <si>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</si>
  <si>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</si>
  <si>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</si>
  <si>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</si>
  <si>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</si>
  <si>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</si>
  <si>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</si>
  <si>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</si>
  <si>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</si>
  <si>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</si>
  <si>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</si>
  <si>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</si>
  <si>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</si>
  <si>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</si>
  <si>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</si>
  <si>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</si>
  <si>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</si>
  <si>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</si>
  <si>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</si>
  <si>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</si>
  <si>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</si>
  <si>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</si>
  <si>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</si>
  <si>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</si>
  <si>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</si>
  <si>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</si>
  <si>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</si>
  <si>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</si>
  <si>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</si>
  <si>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</si>
  <si>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</si>
  <si>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</si>
  <si>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</si>
  <si>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</si>
  <si>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</si>
  <si>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</si>
  <si>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</si>
  <si>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</si>
  <si>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</si>
  <si>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</si>
  <si>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</si>
  <si>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</si>
  <si>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</si>
  <si>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</si>
  <si>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</si>
  <si>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</si>
  <si>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</si>
  <si>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</si>
  <si>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</si>
  <si>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</si>
  <si>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</si>
  <si>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</si>
  <si>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</si>
  <si>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</si>
  <si>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</si>
  <si>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</si>
  <si>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</si>
  <si>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</si>
  <si>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</si>
  <si>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</si>
  <si>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</si>
  <si>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</si>
  <si>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</si>
  <si>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</si>
  <si>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</si>
  <si>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</si>
  <si>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</si>
  <si>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</si>
  <si>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</si>
  <si>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</si>
  <si>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</si>
  <si>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</si>
  <si>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</si>
  <si>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</si>
  <si>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</si>
  <si>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</si>
  <si>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</si>
  <si>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</si>
  <si>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</si>
  <si>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</si>
  <si>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</si>
  <si>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</si>
  <si>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</si>
  <si>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</si>
  <si>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</si>
  <si>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</si>
  <si>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</si>
  <si>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</si>
  <si>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</si>
  <si>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</si>
  <si>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</si>
  <si>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</si>
  <si>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</si>
  <si>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</si>
  <si>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</si>
  <si>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</si>
  <si>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</si>
  <si>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</si>
  <si>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</si>
  <si>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</si>
  <si>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</si>
  <si>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</si>
  <si>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</si>
  <si>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</si>
  <si>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</si>
  <si>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</si>
  <si>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</si>
  <si>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</si>
  <si>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</si>
  <si>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</si>
  <si>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</si>
  <si>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</si>
  <si>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</si>
  <si>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</si>
  <si>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</si>
  <si>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</si>
  <si>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</si>
  <si>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</si>
  <si>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</si>
  <si>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</si>
  <si>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</si>
  <si>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</si>
  <si>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</si>
  <si>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</si>
  <si>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</si>
  <si>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</si>
  <si>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</si>
  <si>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</si>
  <si>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</si>
  <si>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</si>
  <si>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</si>
  <si>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</si>
  <si>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</si>
  <si>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</si>
  <si>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</si>
  <si>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</si>
  <si>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</si>
  <si>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</si>
  <si>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</si>
  <si>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</si>
  <si>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</si>
  <si>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</si>
  <si>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</si>
  <si>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</si>
  <si>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</si>
  <si>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</si>
  <si>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</si>
  <si>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</si>
  <si>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</si>
  <si>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</si>
  <si>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</si>
  <si>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</si>
  <si>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</si>
  <si>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</si>
  <si>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</si>
  <si>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</si>
  <si>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</si>
  <si>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</si>
  <si>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</si>
  <si>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</si>
  <si>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</si>
  <si>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</si>
  <si>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</si>
  <si>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</si>
  <si>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</si>
  <si>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</si>
  <si>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</si>
  <si>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</si>
  <si>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</si>
  <si>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</si>
  <si>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</si>
  <si>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</si>
  <si>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</si>
  <si>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</si>
  <si>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</si>
  <si>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</si>
  <si>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</si>
  <si>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</si>
  <si>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</si>
  <si>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</si>
  <si>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</si>
  <si>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</si>
  <si>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</si>
  <si>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</si>
  <si>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</si>
  <si>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</si>
  <si>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</si>
  <si>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</si>
  <si>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</si>
  <si>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</si>
  <si>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</si>
  <si>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</si>
  <si>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</si>
  <si>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</si>
  <si>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</si>
  <si>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</si>
  <si>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</si>
  <si>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</si>
  <si>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</si>
  <si>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</si>
  <si>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</si>
  <si>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</si>
  <si>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</si>
  <si>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</si>
  <si>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</si>
  <si>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</si>
  <si>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</si>
  <si>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</si>
  <si>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</si>
  <si>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</si>
  <si>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</si>
  <si>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</si>
  <si>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</si>
  <si>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</si>
  <si>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</si>
  <si>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</si>
  <si>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</si>
  <si>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</si>
  <si>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</si>
  <si>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</si>
  <si>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</si>
  <si>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</si>
  <si>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</si>
  <si>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</si>
  <si>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</si>
  <si>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</si>
  <si>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</si>
  <si>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</si>
  <si>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</si>
  <si>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</si>
  <si>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</si>
  <si>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</si>
  <si>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</si>
  <si>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</si>
  <si>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</si>
  <si>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</si>
  <si>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</si>
  <si>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</si>
  <si>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</si>
  <si>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</si>
  <si>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</si>
  <si>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</si>
  <si>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</si>
  <si>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</si>
  <si>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</si>
  <si>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</si>
  <si>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</si>
  <si>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</si>
  <si>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</si>
  <si>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</si>
  <si>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</si>
  <si>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</si>
  <si>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</si>
  <si>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</si>
  <si>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</si>
  <si>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</si>
  <si>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</si>
  <si>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</si>
  <si>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</si>
  <si>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</si>
  <si>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</si>
  <si>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</si>
  <si>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</si>
  <si>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</si>
  <si>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</si>
  <si>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</si>
  <si>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</si>
  <si>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</si>
  <si>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</si>
  <si>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</si>
  <si>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</si>
  <si>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</si>
  <si>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</si>
  <si>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</si>
  <si>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</si>
  <si>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</si>
  <si>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</si>
  <si>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</si>
  <si>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</si>
  <si>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</si>
  <si>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</si>
  <si>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</si>
  <si>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</si>
  <si>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</si>
  <si>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</si>
  <si>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</si>
  <si>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</si>
  <si>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</si>
  <si>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</si>
  <si>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</si>
  <si>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</si>
  <si>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</si>
  <si>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</si>
  <si>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</si>
  <si>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</si>
  <si>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</si>
  <si>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</si>
  <si>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</si>
  <si>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</si>
  <si>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</si>
  <si>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</si>
  <si>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</si>
  <si>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</si>
  <si>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</si>
  <si>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</si>
  <si>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</si>
  <si>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</si>
  <si>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</si>
  <si>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</si>
  <si>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</si>
  <si>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</si>
  <si>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</si>
  <si>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</si>
  <si>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</si>
  <si>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</si>
  <si>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</si>
  <si>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</si>
  <si>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</si>
  <si>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</si>
  <si>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</si>
  <si>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</si>
  <si>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</si>
  <si>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</si>
  <si>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</si>
  <si>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</si>
  <si>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</si>
  <si>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</si>
  <si>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</si>
  <si>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</si>
  <si>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</si>
  <si>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</si>
  <si>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</si>
  <si>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</si>
  <si>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</si>
  <si>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</si>
  <si>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</si>
  <si>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</si>
  <si>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</si>
  <si>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</si>
  <si>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</si>
  <si>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</si>
  <si>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</si>
  <si>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</si>
  <si>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</si>
  <si>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</si>
  <si>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</si>
  <si>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</si>
  <si>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</si>
  <si>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</si>
  <si>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</si>
  <si>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</si>
  <si>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</si>
  <si>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</si>
  <si>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</si>
  <si>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</si>
  <si>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</si>
  <si>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</si>
  <si>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</si>
  <si>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</si>
  <si>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</si>
  <si>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</si>
  <si>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</si>
  <si>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</si>
  <si>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</si>
  <si>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</si>
  <si>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</si>
  <si>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</si>
  <si>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</si>
  <si>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</si>
  <si>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</si>
  <si>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</si>
  <si>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</si>
  <si>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</si>
  <si>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</si>
  <si>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</si>
  <si>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</si>
  <si>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</si>
  <si>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</si>
  <si>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</si>
  <si>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</si>
  <si>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</si>
  <si>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</si>
  <si>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</si>
  <si>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</si>
  <si>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</si>
  <si>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</si>
  <si>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</si>
  <si>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</si>
  <si>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</si>
  <si>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</si>
  <si>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</si>
  <si>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</si>
  <si>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</si>
  <si>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</si>
  <si>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</si>
  <si>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</si>
  <si>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</si>
  <si>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</si>
  <si>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</si>
  <si>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</si>
  <si>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</si>
  <si>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</si>
  <si>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</si>
  <si>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</si>
  <si>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</si>
  <si>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</si>
  <si>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</si>
  <si>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</si>
  <si>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</si>
  <si>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</si>
  <si>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</si>
  <si>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</si>
  <si>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</si>
  <si>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</si>
  <si>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</si>
  <si>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</si>
  <si>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</si>
  <si>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</si>
  <si>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</si>
  <si>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</si>
  <si>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</si>
  <si>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</si>
  <si>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</si>
  <si>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</si>
  <si>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</si>
  <si>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</si>
  <si>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</si>
  <si>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</si>
  <si>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</si>
  <si>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</si>
  <si>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</si>
  <si>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</si>
  <si>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</si>
  <si>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</si>
  <si>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</si>
  <si>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</si>
  <si>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</si>
  <si>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</si>
  <si>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</si>
  <si>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</si>
  <si>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</si>
  <si>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</si>
  <si>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</si>
  <si>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</si>
  <si>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</si>
  <si>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</si>
  <si>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</si>
  <si>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</si>
  <si>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</si>
  <si>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</si>
  <si>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</si>
  <si>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</si>
  <si>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</si>
  <si>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</si>
  <si>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</si>
  <si>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</si>
  <si>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</si>
  <si>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</si>
  <si>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</si>
  <si>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</si>
  <si>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</si>
  <si>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</si>
  <si>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</si>
  <si>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</si>
  <si>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</si>
  <si>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</si>
  <si>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</si>
  <si>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</si>
  <si>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</si>
  <si>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</si>
  <si>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</si>
  <si>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</si>
  <si>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</si>
  <si>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</si>
  <si>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</si>
  <si>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</si>
  <si>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</si>
  <si>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</si>
  <si>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</si>
  <si>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</si>
  <si>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</si>
  <si>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</si>
  <si>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</si>
  <si>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</si>
  <si>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</si>
  <si>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</si>
  <si>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</si>
  <si>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</si>
  <si>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</si>
  <si>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</si>
  <si>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</si>
  <si>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</si>
  <si>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</si>
  <si>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</si>
  <si>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</si>
  <si>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</si>
  <si>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</si>
  <si>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</si>
  <si>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</si>
  <si>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</si>
  <si>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</si>
  <si>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</si>
  <si>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</si>
  <si>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</si>
  <si>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</si>
  <si>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</si>
  <si>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</si>
  <si>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</si>
  <si>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</si>
  <si>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</si>
  <si>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</si>
  <si>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</si>
  <si>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</si>
  <si>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</si>
  <si>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</si>
  <si>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</si>
  <si>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</si>
  <si>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</si>
  <si>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</si>
  <si>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</si>
  <si>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</si>
  <si>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</si>
  <si>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</si>
  <si>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</si>
  <si>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</si>
  <si>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</si>
  <si>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</si>
  <si>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</si>
  <si>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</si>
  <si>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</si>
  <si>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</si>
  <si>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</si>
  <si>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</si>
  <si>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</si>
  <si>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</si>
  <si>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</si>
  <si>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</si>
  <si>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</si>
  <si>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</si>
  <si>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</si>
  <si>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</si>
  <si>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</si>
  <si>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</si>
  <si>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</si>
  <si>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</si>
  <si>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</si>
  <si>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</si>
  <si>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</si>
  <si>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</si>
  <si>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</si>
  <si>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</si>
  <si>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</si>
  <si>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</si>
  <si>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</si>
  <si>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</si>
  <si>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</si>
  <si>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</si>
  <si>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</si>
  <si>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</si>
  <si>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</si>
  <si>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</si>
  <si>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</si>
  <si>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</si>
  <si>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</si>
  <si>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</si>
  <si>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</si>
  <si>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</si>
  <si>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</si>
  <si>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</si>
  <si>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</si>
  <si>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</si>
  <si>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</si>
  <si>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</si>
  <si>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</si>
  <si>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</si>
  <si>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</si>
  <si>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</si>
  <si>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</si>
  <si>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</si>
  <si>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</si>
  <si>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</si>
  <si>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</si>
  <si>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</si>
  <si>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</si>
  <si>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</si>
  <si>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</si>
  <si>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</si>
  <si>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</si>
  <si>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</si>
  <si>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</si>
  <si>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</si>
  <si>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</si>
  <si>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</si>
  <si>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</si>
  <si>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</si>
  <si>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</si>
  <si>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</si>
  <si>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</si>
  <si>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</si>
  <si>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</si>
  <si>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</si>
  <si>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</si>
  <si>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</si>
  <si>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</si>
  <si>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</si>
  <si>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</si>
  <si>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</si>
  <si>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</si>
  <si>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</si>
  <si>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</si>
  <si>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</si>
  <si>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</si>
  <si>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</si>
  <si>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</si>
  <si>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</si>
  <si>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</si>
  <si>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</si>
  <si>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</si>
  <si>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</si>
  <si>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</si>
  <si>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</si>
  <si>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</si>
  <si>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</si>
  <si>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</si>
  <si>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</si>
  <si>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</si>
  <si>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</si>
  <si>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</si>
  <si>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</si>
  <si>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</si>
  <si>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</si>
  <si>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</si>
  <si>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</si>
  <si>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</si>
  <si>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</si>
  <si>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</si>
  <si>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</si>
  <si>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</si>
  <si>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</si>
  <si>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</si>
  <si>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</si>
  <si>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</si>
  <si>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</si>
  <si>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</si>
  <si>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</si>
  <si>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</si>
  <si>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</si>
  <si>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</si>
  <si>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</si>
  <si>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</si>
  <si>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</si>
  <si>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</si>
  <si>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</si>
  <si>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</si>
  <si>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</si>
  <si>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</si>
  <si>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</si>
  <si>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</si>
  <si>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</si>
  <si>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</si>
  <si>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</si>
  <si>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</si>
  <si>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</si>
  <si>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</si>
  <si>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</si>
  <si>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</si>
  <si>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</si>
  <si>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</si>
  <si>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</si>
  <si>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</si>
  <si>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</si>
  <si>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</si>
  <si>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</si>
  <si>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</si>
  <si>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</si>
  <si>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</si>
  <si>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</si>
  <si>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</si>
  <si>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</si>
  <si>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</si>
  <si>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</si>
  <si>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</si>
  <si>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</si>
  <si>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</si>
  <si>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</si>
  <si>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</si>
  <si>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</si>
  <si>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</si>
  <si>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</si>
  <si>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</si>
  <si>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</si>
  <si>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</si>
  <si>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</si>
  <si>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</si>
  <si>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</si>
  <si>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</si>
  <si>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</si>
  <si>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</si>
  <si>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</si>
  <si>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</si>
  <si>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</si>
  <si>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</si>
  <si>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</si>
  <si>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</si>
  <si>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</si>
  <si>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</si>
  <si>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</si>
  <si>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</si>
  <si>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</si>
  <si>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</si>
  <si>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</si>
  <si>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</si>
  <si>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</si>
  <si>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</si>
  <si>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</si>
  <si>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</si>
  <si>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</si>
  <si>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</si>
  <si>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</si>
  <si>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</si>
  <si>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</si>
  <si>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</si>
  <si>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</si>
  <si>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</si>
  <si>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</si>
  <si>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</si>
  <si>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</si>
  <si>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</si>
  <si>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</si>
  <si>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</si>
  <si>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</si>
  <si>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</si>
  <si>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</si>
  <si>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</si>
  <si>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</si>
  <si>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</si>
  <si>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</si>
  <si>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</si>
  <si>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</si>
  <si>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</si>
  <si>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</si>
  <si>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</si>
  <si>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</si>
  <si>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</si>
  <si>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</si>
  <si>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</si>
  <si>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</si>
  <si>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</si>
  <si>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</si>
  <si>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</si>
  <si>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</si>
  <si>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</si>
  <si>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</si>
  <si>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</si>
  <si>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</si>
  <si>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</si>
  <si>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</si>
  <si>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</si>
  <si>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</si>
  <si>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</si>
  <si>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</si>
  <si>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</si>
  <si>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</si>
  <si>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</si>
  <si>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</si>
  <si>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</si>
  <si>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</si>
  <si>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</si>
  <si>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</si>
  <si>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</si>
  <si>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</si>
  <si>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</si>
  <si>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</si>
  <si>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</si>
  <si>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</si>
  <si>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</si>
  <si>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</si>
  <si>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</si>
  <si>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</si>
  <si>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</si>
  <si>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</si>
  <si>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</si>
  <si>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</si>
  <si>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</si>
  <si>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</si>
  <si>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</si>
  <si>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</si>
  <si>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</si>
  <si>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</si>
  <si>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</si>
  <si>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</si>
  <si>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</si>
  <si>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</si>
  <si>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</si>
  <si>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</si>
  <si>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</si>
  <si>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</si>
  <si>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</si>
  <si>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</si>
  <si>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</si>
  <si>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</si>
  <si>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</si>
  <si>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</si>
  <si>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</si>
  <si>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</si>
  <si>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</si>
  <si>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</si>
  <si>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</si>
  <si>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</si>
  <si>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</si>
  <si>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</si>
  <si>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</si>
  <si>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</si>
  <si>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</si>
  <si>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</si>
  <si>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</si>
  <si>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</si>
  <si>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</si>
  <si>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</si>
  <si>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</si>
  <si>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</si>
  <si>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</si>
  <si>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</si>
  <si>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</si>
  <si>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</si>
  <si>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</si>
  <si>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</si>
  <si>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</si>
  <si>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</si>
  <si>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</si>
  <si>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</si>
  <si>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</si>
  <si>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</si>
  <si>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</si>
  <si>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</si>
  <si>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</si>
  <si>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</si>
  <si>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</si>
  <si>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</si>
  <si>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</si>
  <si>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</si>
  <si>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</si>
  <si>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</si>
  <si>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</si>
  <si>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</si>
  <si>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</si>
  <si>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</si>
  <si>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</si>
  <si>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</si>
  <si>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</si>
  <si>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</si>
  <si>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</si>
  <si>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</si>
  <si>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</si>
  <si>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</si>
  <si>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</si>
  <si>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</si>
  <si>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</si>
  <si>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</si>
  <si>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</si>
  <si>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</si>
  <si>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</si>
  <si>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</si>
  <si>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</si>
  <si>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</si>
  <si>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</si>
  <si>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</si>
  <si>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</si>
  <si>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</si>
  <si>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</si>
  <si>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</si>
  <si>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</si>
  <si>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</si>
  <si>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</si>
  <si>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</si>
  <si>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</si>
  <si>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</si>
  <si>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</si>
  <si>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</si>
  <si>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</si>
  <si>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</si>
  <si>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</si>
  <si>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</si>
  <si>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</si>
  <si>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</si>
  <si>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</si>
  <si>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</si>
  <si>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</si>
  <si>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</si>
  <si>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</si>
  <si>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</si>
  <si>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</si>
  <si>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</si>
  <si>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</si>
  <si>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</si>
  <si>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</si>
  <si>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</si>
  <si>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</si>
  <si>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</si>
  <si>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</si>
  <si>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</si>
  <si>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</si>
  <si>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</si>
  <si>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</si>
  <si>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</si>
  <si>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</si>
  <si>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</si>
  <si>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</si>
  <si>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</si>
  <si>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</si>
  <si>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</si>
  <si>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</si>
  <si>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</si>
  <si>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</si>
  <si>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</si>
  <si>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</si>
  <si>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</si>
  <si>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</si>
  <si>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</si>
  <si>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</si>
  <si>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</si>
  <si>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</si>
  <si>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</si>
  <si>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</si>
  <si>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</si>
  <si>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</si>
  <si>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</si>
  <si>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</si>
  <si>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</si>
  <si>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</si>
  <si>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</si>
  <si>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</si>
  <si>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</si>
  <si>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</si>
  <si>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</si>
  <si>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</si>
  <si>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</si>
  <si>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</si>
  <si>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</si>
  <si>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</si>
  <si>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</si>
  <si>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</si>
  <si>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</si>
  <si>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</si>
  <si>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</si>
  <si>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</si>
  <si>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</si>
  <si>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</si>
  <si>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</si>
  <si>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</si>
  <si>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</si>
  <si>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</si>
  <si>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</si>
  <si>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</si>
  <si>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</si>
  <si>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</si>
  <si>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</si>
  <si>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</si>
  <si>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</si>
  <si>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</si>
  <si>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</si>
  <si>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</si>
  <si>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</si>
  <si>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</si>
  <si>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</si>
  <si>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</si>
  <si>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</si>
  <si>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</si>
  <si>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</si>
  <si>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</si>
  <si>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</si>
  <si>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</si>
  <si>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</si>
  <si>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</si>
  <si>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</si>
  <si>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</si>
  <si>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</si>
  <si>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</si>
  <si>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</si>
  <si>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</si>
  <si>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</si>
  <si>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</si>
  <si>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</si>
  <si>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</si>
  <si>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</si>
  <si>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</si>
  <si>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</si>
  <si>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</si>
  <si>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</si>
  <si>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</si>
  <si>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</si>
  <si>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</si>
  <si>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</si>
  <si>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</si>
  <si>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</si>
  <si>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</si>
  <si>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</si>
  <si>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</si>
  <si>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</si>
  <si>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</si>
  <si>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</si>
  <si>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</si>
  <si>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</si>
  <si>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</si>
  <si>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</si>
  <si>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</si>
  <si>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</si>
  <si>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</si>
  <si>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</si>
  <si>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</si>
  <si>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</si>
  <si>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</si>
  <si>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</si>
  <si>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</si>
  <si>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</si>
  <si>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</si>
  <si>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</si>
  <si>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</si>
  <si>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</si>
  <si>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</si>
  <si>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</si>
  <si>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</si>
  <si>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</si>
  <si>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</si>
  <si>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</si>
  <si>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</si>
  <si>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</si>
  <si>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</si>
  <si>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</si>
  <si>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</si>
  <si>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</si>
  <si>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</si>
  <si>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</si>
  <si>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</si>
  <si>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</si>
  <si>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</si>
  <si>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</si>
  <si>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</si>
  <si>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</si>
  <si>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</si>
  <si>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</si>
  <si>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</si>
  <si>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</si>
  <si>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</si>
  <si>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</si>
  <si>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</si>
  <si>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</si>
  <si>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</si>
  <si>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</si>
  <si>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</si>
  <si>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</si>
  <si>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</si>
  <si>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</si>
  <si>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</si>
  <si>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</si>
  <si>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</si>
  <si>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</si>
  <si>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</si>
  <si>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</si>
  <si>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</si>
  <si>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</si>
  <si>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</si>
  <si>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</si>
  <si>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</si>
  <si>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</si>
  <si>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</si>
  <si>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</si>
  <si>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</si>
  <si>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</si>
  <si>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</si>
  <si>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</si>
  <si>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</si>
  <si>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</si>
  <si>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</si>
  <si>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</si>
  <si>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</si>
  <si>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</si>
  <si>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</si>
  <si>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</si>
  <si>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</si>
  <si>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</si>
  <si>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</si>
  <si>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</si>
  <si>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</si>
  <si>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</si>
  <si>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</si>
  <si>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</si>
  <si>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</si>
  <si>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</si>
  <si>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</si>
  <si>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</si>
  <si>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</si>
  <si>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</si>
  <si>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</si>
  <si>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</si>
  <si>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</si>
  <si>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</si>
  <si>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</si>
  <si>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</si>
  <si>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</si>
  <si>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</si>
  <si>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</si>
  <si>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</si>
  <si>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</si>
  <si>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</si>
  <si>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</si>
  <si>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</si>
  <si>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</si>
  <si>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</si>
  <si>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</si>
  <si>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</si>
  <si>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</si>
  <si>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</si>
  <si>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</si>
  <si>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</si>
  <si>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</si>
  <si>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</si>
  <si>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</si>
  <si>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</si>
  <si>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</si>
  <si>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</si>
  <si>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</si>
  <si>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</si>
  <si>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</si>
  <si>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</si>
  <si>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</si>
  <si>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</si>
  <si>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</si>
  <si>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</si>
  <si>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</si>
  <si>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</si>
  <si>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</si>
  <si>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</si>
  <si>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</si>
  <si>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</si>
  <si>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</si>
  <si>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</si>
  <si>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</si>
  <si>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</si>
  <si>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</si>
  <si>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</si>
  <si>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</si>
  <si>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</si>
  <si>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</si>
  <si>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</si>
  <si>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</si>
  <si>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</si>
  <si>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</si>
  <si>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</si>
  <si>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</si>
  <si>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</si>
  <si>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</si>
  <si>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</si>
  <si>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</si>
  <si>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</si>
  <si>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</si>
  <si>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</si>
  <si>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</si>
  <si>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</si>
  <si>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</si>
  <si>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</si>
  <si>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</si>
  <si>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</si>
  <si>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</si>
  <si>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</si>
  <si>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</si>
  <si>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</si>
  <si>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</si>
  <si>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</si>
  <si>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</si>
  <si>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</si>
  <si>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</si>
  <si>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</si>
  <si>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</si>
  <si>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</si>
  <si>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</si>
  <si>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</si>
  <si>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</si>
  <si>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</si>
  <si>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</si>
  <si>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</si>
  <si>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</si>
  <si>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</si>
  <si>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</si>
  <si>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</si>
  <si>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</si>
  <si>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</si>
  <si>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</si>
  <si>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</si>
  <si>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</si>
  <si>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</si>
  <si>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</si>
  <si>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</si>
  <si>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</si>
  <si>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</si>
  <si>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</si>
  <si>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</si>
  <si>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</si>
  <si>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</si>
  <si>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</si>
  <si>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</si>
  <si>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</si>
  <si>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</si>
  <si>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</si>
  <si>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</si>
  <si>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</si>
  <si>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</si>
  <si>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</si>
  <si>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</si>
  <si>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</si>
  <si>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</si>
  <si>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</si>
  <si>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</si>
  <si>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</si>
  <si>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</si>
  <si>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</si>
  <si>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</si>
  <si>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</si>
  <si>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</si>
  <si>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</si>
  <si>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</si>
  <si>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</si>
  <si>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</si>
  <si>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</si>
  <si>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</si>
  <si>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</si>
  <si>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</si>
  <si>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</si>
  <si>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</si>
  <si>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</si>
  <si>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</si>
  <si>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</si>
  <si>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</si>
  <si>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</si>
  <si>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</si>
  <si>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</si>
  <si>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</si>
  <si>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</si>
  <si>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</si>
  <si>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</si>
  <si>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</si>
  <si>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</si>
  <si>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</si>
  <si>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</si>
  <si>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</si>
  <si>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</si>
  <si>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</si>
  <si>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</si>
  <si>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</si>
  <si>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</si>
  <si>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</si>
  <si>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</si>
  <si>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</si>
  <si>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</si>
  <si>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</si>
  <si>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</si>
  <si>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</si>
  <si>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</si>
  <si>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</si>
  <si>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</si>
  <si>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</si>
  <si>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</si>
  <si>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</si>
  <si>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</si>
  <si>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</si>
  <si>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</si>
  <si>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</si>
  <si>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</si>
  <si>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</si>
  <si>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</si>
  <si>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</si>
  <si>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</si>
  <si>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</si>
  <si>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</si>
  <si>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</si>
  <si>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</si>
  <si>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</si>
  <si>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</si>
  <si>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</si>
  <si>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</si>
  <si>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</si>
  <si>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</si>
  <si>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</si>
  <si>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</si>
  <si>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</si>
  <si>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</si>
  <si>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</si>
  <si>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</si>
  <si>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</si>
  <si>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</si>
  <si>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</si>
  <si>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</si>
  <si>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</si>
  <si>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</si>
  <si>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</si>
  <si>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</si>
  <si>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</si>
  <si>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</si>
  <si>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</si>
  <si>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</si>
  <si>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</si>
  <si>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</si>
  <si>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</si>
  <si>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</si>
  <si>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</si>
  <si>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</si>
  <si>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</si>
  <si>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</si>
  <si>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</si>
  <si>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</si>
  <si>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</si>
  <si>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</si>
  <si>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</si>
  <si>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</si>
  <si>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</si>
  <si>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</si>
  <si>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</si>
  <si>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</si>
  <si>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</si>
  <si>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</si>
  <si>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</si>
  <si>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</si>
  <si>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</si>
  <si>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</si>
  <si>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</si>
  <si>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</si>
  <si>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</si>
  <si>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</si>
  <si>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</si>
  <si>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</si>
  <si>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</si>
  <si>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</si>
  <si>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</si>
  <si>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</si>
  <si>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</si>
  <si>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</si>
  <si>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</si>
  <si>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</si>
  <si>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</si>
  <si>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</si>
  <si>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</si>
  <si>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</si>
  <si>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</si>
  <si>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</si>
  <si>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</si>
  <si>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</si>
  <si>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</si>
  <si>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</si>
  <si>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</si>
  <si>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</si>
  <si>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</si>
  <si>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</si>
  <si>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</si>
  <si>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</si>
  <si>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</si>
  <si>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</si>
  <si>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</si>
  <si>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</si>
  <si>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</si>
  <si>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</si>
  <si>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</si>
  <si>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</si>
  <si>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</si>
  <si>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</si>
  <si>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</si>
  <si>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</si>
  <si>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</si>
  <si>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</si>
  <si>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</si>
  <si>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</si>
  <si>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</si>
  <si>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</si>
  <si>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</si>
  <si>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</si>
  <si>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</si>
  <si>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</si>
  <si>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</si>
  <si>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</si>
  <si>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</si>
  <si>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</si>
  <si>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</si>
  <si>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</si>
  <si>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</si>
  <si>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</si>
  <si>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</si>
  <si>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</si>
  <si>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</si>
  <si>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</si>
  <si>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</si>
  <si>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</si>
  <si>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</si>
  <si>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</si>
  <si>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</si>
  <si>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</si>
  <si>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</si>
  <si>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</si>
  <si>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</si>
  <si>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</si>
  <si>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</si>
  <si>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</si>
  <si>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</si>
  <si>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</si>
  <si>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</si>
  <si>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</si>
  <si>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</si>
  <si>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</si>
  <si>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</si>
  <si>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</si>
  <si>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</si>
  <si>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</si>
  <si>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</si>
  <si>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</si>
  <si>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</si>
  <si>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</si>
  <si>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</si>
  <si>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</si>
  <si>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</si>
  <si>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</si>
  <si>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</si>
  <si>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</si>
  <si>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</si>
  <si>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</si>
  <si>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</si>
  <si>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</si>
  <si>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</si>
  <si>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</si>
  <si>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</si>
  <si>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</si>
  <si>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</si>
  <si>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</si>
  <si>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</si>
  <si>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</si>
  <si>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</si>
  <si>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</si>
  <si>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</si>
  <si>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</si>
  <si>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</si>
  <si>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</si>
  <si>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</si>
  <si>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</si>
  <si>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</si>
  <si>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</si>
  <si>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</si>
  <si>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</si>
  <si>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</si>
  <si>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</si>
  <si>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</si>
  <si>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</si>
  <si>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</si>
  <si>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</si>
  <si>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</si>
  <si>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</si>
  <si>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</si>
  <si>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</si>
  <si>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</si>
  <si>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</si>
  <si>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</si>
  <si>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</si>
  <si>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</si>
  <si>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</si>
  <si>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</si>
  <si>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</si>
  <si>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</si>
  <si>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</si>
  <si>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</si>
  <si>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</si>
  <si>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</si>
  <si>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</si>
  <si>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</si>
  <si>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</si>
  <si>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</si>
  <si>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</si>
  <si>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</si>
  <si>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</si>
  <si>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</si>
  <si>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</si>
  <si>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</si>
  <si>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</si>
  <si>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</si>
  <si>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</si>
  <si>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</si>
  <si>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</si>
  <si>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</si>
  <si>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</si>
  <si>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</si>
  <si>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</si>
  <si>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</si>
  <si>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</si>
  <si>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</si>
  <si>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</si>
  <si>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</si>
  <si>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</si>
  <si>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</si>
  <si>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</si>
  <si>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</si>
  <si>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</si>
  <si>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</si>
  <si>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</si>
  <si>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</si>
  <si>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</si>
  <si>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</si>
  <si>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</si>
  <si>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</si>
  <si>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</si>
  <si>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</si>
  <si>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</si>
  <si>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</si>
  <si>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</si>
  <si>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</si>
  <si>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</si>
  <si>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</si>
  <si>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</si>
  <si>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</si>
  <si>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</si>
  <si>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</si>
  <si>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</si>
  <si>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</si>
  <si>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</si>
  <si>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</si>
  <si>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</si>
  <si>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</si>
  <si>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</si>
  <si>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</si>
  <si>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</si>
  <si>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</si>
  <si>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</si>
  <si>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</si>
  <si>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</si>
  <si>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</si>
  <si>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</si>
  <si>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</si>
  <si>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</si>
  <si>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</si>
  <si>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</si>
  <si>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</si>
  <si>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</si>
  <si>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</si>
  <si>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</si>
  <si>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</si>
  <si>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</si>
  <si>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</si>
  <si>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</si>
  <si>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</si>
  <si>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</si>
  <si>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</si>
  <si>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</si>
  <si>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</si>
  <si>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</si>
  <si>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</si>
  <si>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</si>
  <si>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</si>
  <si>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</si>
  <si>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</si>
  <si>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</si>
  <si>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</si>
  <si>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</si>
  <si>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</si>
  <si>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</si>
  <si>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</si>
  <si>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</si>
  <si>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</si>
  <si>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</si>
  <si>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</si>
  <si>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</si>
  <si>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</si>
  <si>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</si>
  <si>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</si>
  <si>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</si>
  <si>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</si>
  <si>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</si>
  <si>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</si>
  <si>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</si>
  <si>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</si>
  <si>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</si>
  <si>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</si>
  <si>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</si>
  <si>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</si>
  <si>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</si>
  <si>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</si>
  <si>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</si>
  <si>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</si>
  <si>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</si>
  <si>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</si>
  <si>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</si>
  <si>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</si>
  <si>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</si>
  <si>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</si>
  <si>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</si>
  <si>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</si>
  <si>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</si>
  <si>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</si>
  <si>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</si>
  <si>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</si>
  <si>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</si>
  <si>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</si>
  <si>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</si>
  <si>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</si>
  <si>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</si>
  <si>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</si>
  <si>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</si>
  <si>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</si>
  <si>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</si>
  <si>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</si>
  <si>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</si>
  <si>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</si>
  <si>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</si>
  <si>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</si>
  <si>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</si>
  <si>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</si>
  <si>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</si>
  <si>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</si>
  <si>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</si>
  <si>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</si>
  <si>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</si>
  <si>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</si>
  <si>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</si>
  <si>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</si>
  <si>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</si>
  <si>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</si>
  <si>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</si>
  <si>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</si>
  <si>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</si>
  <si>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</si>
  <si>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</si>
  <si>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</si>
  <si>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</si>
  <si>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</si>
  <si>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</si>
  <si>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</si>
  <si>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</si>
  <si>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</si>
  <si>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</si>
  <si>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</si>
  <si>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</si>
  <si>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</si>
  <si>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</si>
  <si>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</si>
  <si>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</si>
  <si>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</si>
  <si>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</si>
  <si>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</si>
  <si>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</si>
  <si>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</si>
  <si>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</si>
  <si>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</si>
  <si>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</si>
  <si>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</si>
  <si>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</si>
  <si>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</si>
  <si>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</si>
  <si>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</si>
  <si>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</si>
  <si>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</si>
  <si>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</si>
  <si>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</si>
  <si>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</si>
  <si>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</si>
  <si>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</si>
  <si>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</si>
  <si>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</si>
  <si>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</si>
  <si>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</si>
  <si>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</si>
  <si>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</si>
  <si>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</si>
  <si>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</si>
  <si>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</si>
  <si>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</si>
  <si>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</si>
  <si>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</si>
  <si>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</si>
  <si>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</si>
  <si>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</si>
  <si>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</si>
  <si>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</si>
  <si>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</si>
  <si>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</si>
  <si>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</si>
  <si>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</si>
  <si>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</si>
  <si>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</si>
  <si>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</si>
  <si>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</si>
  <si>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</si>
  <si>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</si>
  <si>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</si>
  <si>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</si>
  <si>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</si>
  <si>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</si>
  <si>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</si>
  <si>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</si>
  <si>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</si>
  <si>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</si>
  <si>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</si>
  <si>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</si>
  <si>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</si>
  <si>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</si>
  <si>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</si>
  <si>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</si>
  <si>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</si>
  <si>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</si>
  <si>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</si>
  <si>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</si>
  <si>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</si>
  <si>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</si>
  <si>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</si>
  <si>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</si>
  <si>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</si>
  <si>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</si>
  <si>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</si>
  <si>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</si>
  <si>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</si>
  <si>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</si>
  <si>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</si>
  <si>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</si>
  <si>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</si>
  <si>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</si>
  <si>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</si>
  <si>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</si>
  <si>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</si>
  <si>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</si>
  <si>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</si>
  <si>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</si>
  <si>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</si>
  <si>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</si>
  <si>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</si>
  <si>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</si>
  <si>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</si>
  <si>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</si>
  <si>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</si>
  <si>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</si>
  <si>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</si>
  <si>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</si>
  <si>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</si>
  <si>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</si>
  <si>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</si>
  <si>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</si>
  <si>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</si>
  <si>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</si>
  <si>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</si>
  <si>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</si>
  <si>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</si>
  <si>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</si>
  <si>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</si>
  <si>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</si>
  <si>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</si>
  <si>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</si>
  <si>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</si>
  <si>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</si>
  <si>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</si>
  <si>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</si>
  <si>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</si>
  <si>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</si>
  <si>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</si>
  <si>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</si>
  <si>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</si>
  <si>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</si>
  <si>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</si>
  <si>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</si>
  <si>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</si>
  <si>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</si>
  <si>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</si>
  <si>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</si>
  <si>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</si>
  <si>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</si>
  <si>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</si>
  <si>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</si>
  <si>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</si>
  <si>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</si>
  <si>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</si>
  <si>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</si>
  <si>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</si>
  <si>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</si>
  <si>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</si>
  <si>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</si>
  <si>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</si>
  <si>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</si>
  <si>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</si>
  <si>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</si>
  <si>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</si>
  <si>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</si>
  <si>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</si>
  <si>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</si>
  <si>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</si>
  <si>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</si>
  <si>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</si>
  <si>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</si>
  <si>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</si>
  <si>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</si>
  <si>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</si>
  <si>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</si>
  <si>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</si>
  <si>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</si>
  <si>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</si>
  <si>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</si>
  <si>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</si>
  <si>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</si>
  <si>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</si>
  <si>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</si>
  <si>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</si>
  <si>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</si>
  <si>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</si>
  <si>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</si>
  <si>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</si>
  <si>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</si>
  <si>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</si>
  <si>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</si>
  <si>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</si>
  <si>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</si>
  <si>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</si>
  <si>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</si>
  <si>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</si>
  <si>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</si>
  <si>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</si>
  <si>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</si>
  <si>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</si>
  <si>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</si>
  <si>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</si>
  <si>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</si>
  <si>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</si>
  <si>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</si>
  <si>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</si>
  <si>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</si>
  <si>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</si>
  <si>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</si>
  <si>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</si>
  <si>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</si>
  <si>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</si>
  <si>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</si>
  <si>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</si>
  <si>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</si>
  <si>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</si>
  <si>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</si>
  <si>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</si>
  <si>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</si>
  <si>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</si>
  <si>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</si>
  <si>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</si>
  <si>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</si>
  <si>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</si>
  <si>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</si>
  <si>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</si>
  <si>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</si>
  <si>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</si>
  <si>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</si>
  <si>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</si>
  <si>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</si>
  <si>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</si>
  <si>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</si>
  <si>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</si>
  <si>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</si>
  <si>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</si>
  <si>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</si>
  <si>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</si>
  <si>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</si>
  <si>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</si>
  <si>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</si>
  <si>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</si>
  <si>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</si>
  <si>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</si>
  <si>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</si>
  <si>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</si>
  <si>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</si>
  <si>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</si>
  <si>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</si>
  <si>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</si>
  <si>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</si>
  <si>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</si>
  <si>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</si>
  <si>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</si>
  <si>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</si>
  <si>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</si>
  <si>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</si>
  <si>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</si>
  <si>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</si>
  <si>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</si>
  <si>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</si>
  <si>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</si>
  <si>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</si>
  <si>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</si>
  <si>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</si>
  <si>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</si>
  <si>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</si>
  <si>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</si>
  <si>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</si>
  <si>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</si>
  <si>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</si>
  <si>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</si>
  <si>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</si>
  <si>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</si>
  <si>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</si>
  <si>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</si>
  <si>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</si>
  <si>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</si>
  <si>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</si>
  <si>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</si>
  <si>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</si>
  <si>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</si>
  <si>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</si>
  <si>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</si>
  <si>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</si>
  <si>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</si>
  <si>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</si>
  <si>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</si>
  <si>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</si>
  <si>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</si>
  <si>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</si>
  <si>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</si>
  <si>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</si>
  <si>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</si>
  <si>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</si>
  <si>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</si>
  <si>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</si>
  <si>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</si>
  <si>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</si>
  <si>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</si>
  <si>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</si>
  <si>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</si>
  <si>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</si>
  <si>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</si>
  <si>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</si>
  <si>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</si>
  <si>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</si>
  <si>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</si>
  <si>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</si>
  <si>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</si>
  <si>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</si>
  <si>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</si>
  <si>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</si>
  <si>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</si>
  <si>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</si>
  <si>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</si>
  <si>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</si>
  <si>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</si>
  <si>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</si>
  <si>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</si>
  <si>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</si>
  <si>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</si>
  <si>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</si>
  <si>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</si>
  <si>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</si>
  <si>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</si>
  <si>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</si>
  <si>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</si>
  <si>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</si>
  <si>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</si>
  <si>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</si>
  <si>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</si>
  <si>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</si>
  <si>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</si>
  <si>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</si>
  <si>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</si>
  <si>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</si>
  <si>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</si>
  <si>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</si>
  <si>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</si>
  <si>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</si>
  <si>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</si>
  <si>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</si>
  <si>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</si>
  <si>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</si>
  <si>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</si>
  <si>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</si>
  <si>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</si>
  <si>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</si>
  <si>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</si>
  <si>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</si>
  <si>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</si>
  <si>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</si>
  <si>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</si>
  <si>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</si>
  <si>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</si>
  <si>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</si>
  <si>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</si>
  <si>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</si>
  <si>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</si>
  <si>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</si>
  <si>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</si>
  <si>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</si>
  <si>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</si>
  <si>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</si>
  <si>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</si>
  <si>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</si>
  <si>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</si>
  <si>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</si>
  <si>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</si>
  <si>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</si>
  <si>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</si>
  <si>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</si>
  <si>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</si>
  <si>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</si>
  <si>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</si>
  <si>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</si>
  <si>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</si>
  <si>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</si>
  <si>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</si>
  <si>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</si>
  <si>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</si>
  <si>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</si>
  <si>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</si>
  <si>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</si>
  <si>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</si>
  <si>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</si>
  <si>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</si>
  <si>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</si>
  <si>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</si>
  <si>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</si>
  <si>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</si>
  <si>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</si>
  <si>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</si>
  <si>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</si>
  <si>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</si>
  <si>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</si>
  <si>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</si>
  <si>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</si>
  <si>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</si>
  <si>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</si>
  <si>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</si>
  <si>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</si>
  <si>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</si>
  <si>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</si>
  <si>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</si>
  <si>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</si>
  <si>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</si>
  <si>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</si>
  <si>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</si>
  <si>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</si>
  <si>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</si>
  <si>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</si>
  <si>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</si>
  <si>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</si>
  <si>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</si>
  <si>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</si>
  <si>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</si>
  <si>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</si>
  <si>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</si>
  <si>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</si>
  <si>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</si>
  <si>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</si>
  <si>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</si>
  <si>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</si>
  <si>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</si>
  <si>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</si>
  <si>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</si>
  <si>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</si>
  <si>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</si>
  <si>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</si>
  <si>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</si>
  <si>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</si>
  <si>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</si>
  <si>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</si>
  <si>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</si>
  <si>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</si>
  <si>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</si>
  <si>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</si>
  <si>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</si>
  <si>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</si>
  <si>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</si>
  <si>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</si>
  <si>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</si>
  <si>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</si>
  <si>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</si>
  <si>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</si>
  <si>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</si>
  <si>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</si>
  <si>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</si>
  <si>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</si>
  <si>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</si>
  <si>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</si>
  <si>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</si>
  <si>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</si>
  <si>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</si>
  <si>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</si>
  <si>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</si>
  <si>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</si>
  <si>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</si>
  <si>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</si>
  <si>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</si>
  <si>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</si>
  <si>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</si>
  <si>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</si>
  <si>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</si>
  <si>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</si>
  <si>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</si>
  <si>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</si>
  <si>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</si>
  <si>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</si>
  <si>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</si>
  <si>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</si>
  <si>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</si>
  <si>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</si>
  <si>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</si>
  <si>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</si>
  <si>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</si>
  <si>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</si>
  <si>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</si>
  <si>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</si>
  <si>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</si>
  <si>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</si>
  <si>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</si>
  <si>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</si>
  <si>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</si>
  <si>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</si>
  <si>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</si>
  <si>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</si>
  <si>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</si>
  <si>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</si>
  <si>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</si>
  <si>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</si>
  <si>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</si>
  <si>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</si>
  <si>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</si>
  <si>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</si>
  <si>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</si>
  <si>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</si>
  <si>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</si>
  <si>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</si>
  <si>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</si>
  <si>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</si>
  <si>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</si>
  <si>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</si>
  <si>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</si>
  <si>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</si>
  <si>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</si>
  <si>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</si>
  <si>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</si>
  <si>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</si>
  <si>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</si>
  <si>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</si>
  <si>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</si>
  <si>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</si>
  <si>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</si>
  <si>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</si>
  <si>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</si>
  <si>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</si>
  <si>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</si>
  <si>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</si>
  <si>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</si>
  <si>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</si>
  <si>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</si>
  <si>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</si>
  <si>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</si>
  <si>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</si>
  <si>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</si>
  <si>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</si>
  <si>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</si>
  <si>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</si>
  <si>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</si>
  <si>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</si>
  <si>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</si>
  <si>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</si>
  <si>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</si>
  <si>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</si>
  <si>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</si>
  <si>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</si>
  <si>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</si>
  <si>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</si>
  <si>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</si>
  <si>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</si>
  <si>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</si>
  <si>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</si>
  <si>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</si>
  <si>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</si>
  <si>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</si>
  <si>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</si>
  <si>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</si>
  <si>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</si>
  <si>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</si>
  <si>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</si>
  <si>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</si>
  <si>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</si>
  <si>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</si>
  <si>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</si>
  <si>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</si>
  <si>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</si>
  <si>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</si>
  <si>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</si>
  <si>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</si>
  <si>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</si>
  <si>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</si>
  <si>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</si>
  <si>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</si>
  <si>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</si>
  <si>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</si>
  <si>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</si>
  <si>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</si>
  <si>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</si>
  <si>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</si>
  <si>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</si>
  <si>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</si>
  <si>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</si>
  <si>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</si>
  <si>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</si>
  <si>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</si>
  <si>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</si>
  <si>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</si>
  <si>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</si>
  <si>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</si>
  <si>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</si>
  <si>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</si>
  <si>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</si>
  <si>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</si>
  <si>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</si>
  <si>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</si>
  <si>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</si>
  <si>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</si>
  <si>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</si>
  <si>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</si>
  <si>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</si>
  <si>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</si>
  <si>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</si>
  <si>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</si>
  <si>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</si>
  <si>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</si>
  <si>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</si>
  <si>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</si>
  <si>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</si>
  <si>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</si>
  <si>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</si>
  <si>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</si>
  <si>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</si>
  <si>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</si>
  <si>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</si>
  <si>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</si>
  <si>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</si>
  <si>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</si>
  <si>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</si>
  <si>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</si>
  <si>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</si>
  <si>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</si>
  <si>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</si>
  <si>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</si>
  <si>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</si>
  <si>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</si>
  <si>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</si>
  <si>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</si>
  <si>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</si>
  <si>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</si>
  <si>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</si>
  <si>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</si>
  <si>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</si>
  <si>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</si>
  <si>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</si>
  <si>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</si>
  <si>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</si>
  <si>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</si>
  <si>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</si>
  <si>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</si>
  <si>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</si>
  <si>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</si>
  <si>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</si>
  <si>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</si>
  <si>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</si>
  <si>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</si>
  <si>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</si>
  <si>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</si>
  <si>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</si>
  <si>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</si>
  <si>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</si>
  <si>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</si>
  <si>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</si>
  <si>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</si>
  <si>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</si>
  <si>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</si>
  <si>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</si>
  <si>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</si>
  <si>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</si>
  <si>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</si>
  <si>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</si>
  <si>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</si>
  <si>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</si>
  <si>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</si>
  <si>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</si>
  <si>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</si>
  <si>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</si>
  <si>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</si>
  <si>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</si>
  <si>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</si>
  <si>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</si>
  <si>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</si>
  <si>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</si>
  <si>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</si>
  <si>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</si>
  <si>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</si>
  <si>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</si>
  <si>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</si>
  <si>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</si>
  <si>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</si>
  <si>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</si>
  <si>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</si>
  <si>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</si>
  <si>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</si>
  <si>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</si>
  <si>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</si>
  <si>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</si>
  <si>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</si>
  <si>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</si>
  <si>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</si>
  <si>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</si>
  <si>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</si>
  <si>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</si>
  <si>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</si>
  <si>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</si>
  <si>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</si>
  <si>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</si>
  <si>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</si>
  <si>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</si>
  <si>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</si>
  <si>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</si>
  <si>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</si>
  <si>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</si>
  <si>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</si>
  <si>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</si>
  <si>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</si>
  <si>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</si>
  <si>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</si>
  <si>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</si>
  <si>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</si>
  <si>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</si>
  <si>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</si>
  <si>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</si>
  <si>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</si>
  <si>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</si>
  <si>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</si>
  <si>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</si>
  <si>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</si>
  <si>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</si>
  <si>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</si>
  <si>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</si>
  <si>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</si>
  <si>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</si>
  <si>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</si>
  <si>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</si>
  <si>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</si>
  <si>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</si>
  <si>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</si>
  <si>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</si>
  <si>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</si>
  <si>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</si>
  <si>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</si>
  <si>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</si>
  <si>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</si>
  <si>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</si>
  <si>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</si>
  <si>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</si>
  <si>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</si>
  <si>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</si>
  <si>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</si>
  <si>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</si>
  <si>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</si>
  <si>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</si>
  <si>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</si>
  <si>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</si>
  <si>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</si>
  <si>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</si>
  <si>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</si>
  <si>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</si>
  <si>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</si>
  <si>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</si>
  <si>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</si>
  <si>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</si>
  <si>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</si>
  <si>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</si>
  <si>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</si>
  <si>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</si>
  <si>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</si>
  <si>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</si>
  <si>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</si>
  <si>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</si>
  <si>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</si>
  <si>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</si>
  <si>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</si>
  <si>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</si>
  <si>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</si>
  <si>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</si>
  <si>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</si>
  <si>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</si>
  <si>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</si>
  <si>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</si>
  <si>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</si>
  <si>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</si>
  <si>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</si>
  <si>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</si>
  <si>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</si>
  <si>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</si>
  <si>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</si>
  <si>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</si>
  <si>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</si>
  <si>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</si>
  <si>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</si>
  <si>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</si>
  <si>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</si>
  <si>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</si>
  <si>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</si>
  <si>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</si>
  <si>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</si>
  <si>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</si>
  <si>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</si>
  <si>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</si>
  <si>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</si>
  <si>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</si>
  <si>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</si>
  <si>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</si>
  <si>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</si>
  <si>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</si>
  <si>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</si>
  <si>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</si>
  <si>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</si>
  <si>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</si>
  <si>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</si>
  <si>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</si>
  <si>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</si>
  <si>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</si>
  <si>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</si>
  <si>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</si>
  <si>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</si>
  <si>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</si>
  <si>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</si>
  <si>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</si>
  <si>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</si>
  <si>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</si>
  <si>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</si>
  <si>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</si>
  <si>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</si>
  <si>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</si>
  <si>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</si>
  <si>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</si>
  <si>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</si>
  <si>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</si>
  <si>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</si>
  <si>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</si>
  <si>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</si>
  <si>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</si>
  <si>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</si>
  <si>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</si>
  <si>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</si>
  <si>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</si>
  <si>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</si>
  <si>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</si>
  <si>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</si>
  <si>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</si>
  <si>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</si>
  <si>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</si>
  <si>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</si>
  <si>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</si>
  <si>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</si>
  <si>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</si>
  <si>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</si>
  <si>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</si>
  <si>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</si>
  <si>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</si>
  <si>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</si>
  <si>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</si>
  <si>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</si>
  <si>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</si>
  <si>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</si>
  <si>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</si>
  <si>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</si>
  <si>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</si>
  <si>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</si>
  <si>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</si>
  <si>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</si>
  <si>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</si>
  <si>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</si>
  <si>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</si>
  <si>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</si>
  <si>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</si>
  <si>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</si>
  <si>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</si>
  <si>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</si>
  <si>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</si>
  <si>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</si>
  <si>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</si>
  <si>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</si>
  <si>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</si>
  <si>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</si>
  <si>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</si>
  <si>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</si>
  <si>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</si>
  <si>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</si>
  <si>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</si>
  <si>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</si>
  <si>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</si>
  <si>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</si>
  <si>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</si>
  <si>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</si>
  <si>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</si>
  <si>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</si>
  <si>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</si>
  <si>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</si>
  <si>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</si>
  <si>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</si>
  <si>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</si>
  <si>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</si>
  <si>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</si>
  <si>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</si>
  <si>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</si>
  <si>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</si>
  <si>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</si>
  <si>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</si>
  <si>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</si>
  <si>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</si>
  <si>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</si>
  <si>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</si>
  <si>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</si>
  <si>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</si>
  <si>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</si>
  <si>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</si>
  <si>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</si>
  <si>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</si>
  <si>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</si>
  <si>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</si>
  <si>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</si>
  <si>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</si>
  <si>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</si>
  <si>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</si>
  <si>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</si>
  <si>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</si>
  <si>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</si>
  <si>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</si>
  <si>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</si>
  <si>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</si>
  <si>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</si>
  <si>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</si>
  <si>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</si>
  <si>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</si>
  <si>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</si>
  <si>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</si>
  <si>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</si>
  <si>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</si>
  <si>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</si>
  <si>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</si>
  <si>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</si>
  <si>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</si>
  <si>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</si>
  <si>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</si>
  <si>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</si>
  <si>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</si>
  <si>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</si>
  <si>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</si>
  <si>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</si>
  <si>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</si>
  <si>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</si>
  <si>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</si>
  <si>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</si>
  <si>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</si>
  <si>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</si>
  <si>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</si>
  <si>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</si>
  <si>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</si>
  <si>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</si>
  <si>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</si>
  <si>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</si>
  <si>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</si>
  <si>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</si>
  <si>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</si>
  <si>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</si>
  <si>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</si>
  <si>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</si>
  <si>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</si>
  <si>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</si>
  <si>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</si>
  <si>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</si>
  <si>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</si>
  <si>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</si>
  <si>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</si>
  <si>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</si>
  <si>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</si>
  <si>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</si>
  <si>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</si>
  <si>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</si>
  <si>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</si>
  <si>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</si>
  <si>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</si>
  <si>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</si>
  <si>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</si>
  <si>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</si>
  <si>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</si>
  <si>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</si>
  <si>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</si>
  <si>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</si>
  <si>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</si>
  <si>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</si>
  <si>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</si>
  <si>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</si>
  <si>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</si>
  <si>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</si>
  <si>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</si>
  <si>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</si>
  <si>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</si>
  <si>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</si>
  <si>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</si>
  <si>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</si>
  <si>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</si>
  <si>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</si>
  <si>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</si>
  <si>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</si>
  <si>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</si>
  <si>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</si>
  <si>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</si>
  <si>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</si>
  <si>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</si>
  <si>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</si>
  <si>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</si>
  <si>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</si>
  <si>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</si>
  <si>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</si>
  <si>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</si>
  <si>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</si>
  <si>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</si>
  <si>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</si>
  <si>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</si>
  <si>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</si>
  <si>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</si>
  <si>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</si>
  <si>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</si>
  <si>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</si>
  <si>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</si>
  <si>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</si>
  <si>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</si>
  <si>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</si>
  <si>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</si>
  <si>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</si>
  <si>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</si>
  <si>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</si>
  <si>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</si>
  <si>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</si>
  <si>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</si>
  <si>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</si>
  <si>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</si>
  <si>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</si>
  <si>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</si>
  <si>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</si>
  <si>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</si>
  <si>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</si>
  <si>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</si>
  <si>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</si>
  <si>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</si>
  <si>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</si>
  <si>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</si>
  <si>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</si>
  <si>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</si>
  <si>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</si>
  <si>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</si>
  <si>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</si>
  <si>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</si>
  <si>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</si>
  <si>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</si>
  <si>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</si>
  <si>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</si>
  <si>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</si>
  <si>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</si>
  <si>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</si>
  <si>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</si>
  <si>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</si>
  <si>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</si>
  <si>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</si>
  <si>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</si>
  <si>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</si>
  <si>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</si>
  <si>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</si>
  <si>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</si>
  <si>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</si>
  <si>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</si>
  <si>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</si>
  <si>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</si>
  <si>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</si>
  <si>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</si>
  <si>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</si>
  <si>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</si>
  <si>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</si>
  <si>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</si>
  <si>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</si>
  <si>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</si>
  <si>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</si>
  <si>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</si>
  <si>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</si>
  <si>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</si>
  <si>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</si>
  <si>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</si>
  <si>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</si>
  <si>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</si>
  <si>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</si>
  <si>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</si>
  <si>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</si>
  <si>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</si>
  <si>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</si>
  <si>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</si>
  <si>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</si>
  <si>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</si>
  <si>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</si>
  <si>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</si>
  <si>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</si>
  <si>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</si>
  <si>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</si>
  <si>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</si>
  <si>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</si>
  <si>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</si>
  <si>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</si>
  <si>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</si>
  <si>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</si>
  <si>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</si>
  <si>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</si>
  <si>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</si>
  <si>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</si>
  <si>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</si>
  <si>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</si>
  <si>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</si>
  <si>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</si>
  <si>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</si>
  <si>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</si>
  <si>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</si>
  <si>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</si>
  <si>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</si>
  <si>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</si>
  <si>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</si>
  <si>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</si>
  <si>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</si>
  <si>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</si>
  <si>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</si>
  <si>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</si>
  <si>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</si>
  <si>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</si>
  <si>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</si>
  <si>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</si>
  <si>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</si>
  <si>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</si>
  <si>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</si>
  <si>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</si>
  <si>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</si>
  <si>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</si>
  <si>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</si>
  <si>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</si>
  <si>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</si>
  <si>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</si>
  <si>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</si>
  <si>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</si>
  <si>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</si>
  <si>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</si>
  <si>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</si>
  <si>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</si>
  <si>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</si>
  <si>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</si>
  <si>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</si>
  <si>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</si>
  <si>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</si>
  <si>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</si>
  <si>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</si>
  <si>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</si>
  <si>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</si>
  <si>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</si>
  <si>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</si>
  <si>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</si>
  <si>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</si>
  <si>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</si>
  <si>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</si>
  <si>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</si>
  <si>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</si>
  <si>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</si>
  <si>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</si>
  <si>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</si>
  <si>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</si>
  <si>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</si>
  <si>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</si>
  <si>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</si>
  <si>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</si>
  <si>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</si>
  <si>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</si>
  <si>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</si>
  <si>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</si>
  <si>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</si>
  <si>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</si>
  <si>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</si>
  <si>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</si>
  <si>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</si>
  <si>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</si>
  <si>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</si>
  <si>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</si>
  <si>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</si>
  <si>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</si>
  <si>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</si>
  <si>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</si>
  <si>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</si>
  <si>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</si>
  <si>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</si>
  <si>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</si>
  <si>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</si>
  <si>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</si>
  <si>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</si>
  <si>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</si>
  <si>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</si>
  <si>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</si>
  <si>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</si>
  <si>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</si>
  <si>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</si>
  <si>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</si>
  <si>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</si>
  <si>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</si>
  <si>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</si>
  <si>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</si>
  <si>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</si>
  <si>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</si>
  <si>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</si>
  <si>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</si>
  <si>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</si>
  <si>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</si>
  <si>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</si>
  <si>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</si>
  <si>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</si>
  <si>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</si>
  <si>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</si>
  <si>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</si>
  <si>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</si>
  <si>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</si>
  <si>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</si>
  <si>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</si>
  <si>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</si>
  <si>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</si>
  <si>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</si>
  <si>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</si>
  <si>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</si>
  <si>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</si>
  <si>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</si>
  <si>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</si>
  <si>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</si>
  <si>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</si>
  <si>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</si>
  <si>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</si>
  <si>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</si>
  <si>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</si>
  <si>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</si>
  <si>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</si>
  <si>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</si>
  <si>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</si>
  <si>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</si>
  <si>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</si>
  <si>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</si>
  <si>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</si>
  <si>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</si>
  <si>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</si>
  <si>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</si>
  <si>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</si>
  <si>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</si>
  <si>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</si>
  <si>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</si>
  <si>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</si>
  <si>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</si>
  <si>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</si>
  <si>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</si>
  <si>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</si>
  <si>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</si>
  <si>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</si>
  <si>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</si>
  <si>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</si>
  <si>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</si>
  <si>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</si>
  <si>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</si>
  <si>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</si>
  <si>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</si>
  <si>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</si>
  <si>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</si>
  <si>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</si>
  <si>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</si>
  <si>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</si>
  <si>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</si>
  <si>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</si>
  <si>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</si>
  <si>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</si>
  <si>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</si>
  <si>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</si>
  <si>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</si>
  <si>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</si>
  <si>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</si>
  <si>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</si>
  <si>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</si>
  <si>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</si>
  <si>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</si>
  <si>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</si>
  <si>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</si>
  <si>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</si>
  <si>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</si>
  <si>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</si>
  <si>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</si>
  <si>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</si>
  <si>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</si>
  <si>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</si>
  <si>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</si>
  <si>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</si>
  <si>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</si>
  <si>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</si>
  <si>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</si>
  <si>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</si>
  <si>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</si>
  <si>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</si>
  <si>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</si>
  <si>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</si>
  <si>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</si>
  <si>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</si>
  <si>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</si>
  <si>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</si>
  <si>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</si>
  <si>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</si>
  <si>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</si>
  <si>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</si>
  <si>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</si>
  <si>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</si>
  <si>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</si>
  <si>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</si>
  <si>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</si>
  <si>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</si>
  <si>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</si>
  <si>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</si>
  <si>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</si>
  <si>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</si>
  <si>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</si>
  <si>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</si>
  <si>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</si>
  <si>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</si>
  <si>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</si>
  <si>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</si>
  <si>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</si>
  <si>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</si>
  <si>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</si>
  <si>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</si>
  <si>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</si>
  <si>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</si>
  <si>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</si>
  <si>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</si>
  <si>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</si>
  <si>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</si>
  <si>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</si>
  <si>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</si>
  <si>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</si>
  <si>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</si>
  <si>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</si>
  <si>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</si>
  <si>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</si>
  <si>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</si>
  <si>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</si>
  <si>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</si>
  <si>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</si>
  <si>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</si>
  <si>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</si>
  <si>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</si>
  <si>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</si>
  <si>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</si>
  <si>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</si>
  <si>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</si>
  <si>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</si>
  <si>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</si>
  <si>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</si>
  <si>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</si>
  <si>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</si>
  <si>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</si>
  <si>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</si>
  <si>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</si>
  <si>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</si>
  <si>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</si>
  <si>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</si>
  <si>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</si>
  <si>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</si>
  <si>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</si>
  <si>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</si>
  <si>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</si>
  <si>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</si>
  <si>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</si>
  <si>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</si>
  <si>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</si>
  <si>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</si>
  <si>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</si>
  <si>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</si>
  <si>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</si>
  <si>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</si>
  <si>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</si>
  <si>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</si>
  <si>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</si>
  <si>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</si>
  <si>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</si>
  <si>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</si>
  <si>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</si>
  <si>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</si>
  <si>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</si>
  <si>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</si>
  <si>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</si>
  <si>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</si>
  <si>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</si>
  <si>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</si>
  <si>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</si>
  <si>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</si>
  <si>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</si>
  <si>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</si>
  <si>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</si>
  <si>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</si>
  <si>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</si>
  <si>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</si>
  <si>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</si>
  <si>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</si>
  <si>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</si>
  <si>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</si>
  <si>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</si>
  <si>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</si>
  <si>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</si>
  <si>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</si>
  <si>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</si>
  <si>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</si>
  <si>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</si>
  <si>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</si>
  <si>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</si>
  <si>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</si>
  <si>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</si>
  <si>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</si>
  <si>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</si>
  <si>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</si>
  <si>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</si>
  <si>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</si>
  <si>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</si>
  <si>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</si>
  <si>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</si>
  <si>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</si>
  <si>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</si>
  <si>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</si>
  <si>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</si>
  <si>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</si>
  <si>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</si>
  <si>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</si>
  <si>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</si>
  <si>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</si>
  <si>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</si>
  <si>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</si>
  <si>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</si>
  <si>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</si>
  <si>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</si>
  <si>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</si>
  <si>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</si>
  <si>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</si>
  <si>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</si>
  <si>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</si>
  <si>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</si>
  <si>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</si>
  <si>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</si>
  <si>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</si>
  <si>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</si>
  <si>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</si>
  <si>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</si>
  <si>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</si>
  <si>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</si>
  <si>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</si>
  <si>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</si>
  <si>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</si>
  <si>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</si>
  <si>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</si>
  <si>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</si>
  <si>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</si>
  <si>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</si>
  <si>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</si>
  <si>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</si>
  <si>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</si>
  <si>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</si>
  <si>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</si>
  <si>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</si>
  <si>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</si>
  <si>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</si>
  <si>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</si>
  <si>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</si>
  <si>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</si>
  <si>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</si>
  <si>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</si>
  <si>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</si>
  <si>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</si>
  <si>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</si>
  <si>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</si>
  <si>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</si>
  <si>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</si>
  <si>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</si>
  <si>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</si>
  <si>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</si>
  <si>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</si>
  <si>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</si>
  <si>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</si>
  <si>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</si>
  <si>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</si>
  <si>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</si>
  <si>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</si>
  <si>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</si>
  <si>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</si>
  <si>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</si>
  <si>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</si>
  <si>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</si>
  <si>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</si>
  <si>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</si>
  <si>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</si>
  <si>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</si>
  <si>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</si>
  <si>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</si>
  <si>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</si>
  <si>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</si>
  <si>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</si>
  <si>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</si>
  <si>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</si>
  <si>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</si>
  <si>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</si>
  <si>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</si>
  <si>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</si>
  <si>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</si>
  <si>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</si>
  <si>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</si>
  <si>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</si>
  <si>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</si>
  <si>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</si>
  <si>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</si>
  <si>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</si>
  <si>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</si>
  <si>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</si>
  <si>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</si>
  <si>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</si>
  <si>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</si>
  <si>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</si>
  <si>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</si>
  <si>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</si>
  <si>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</si>
  <si>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</si>
  <si>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</si>
  <si>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</si>
  <si>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</si>
  <si>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</si>
  <si>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</si>
  <si>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</si>
  <si>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</si>
  <si>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</si>
  <si>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</si>
  <si>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</si>
  <si>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</si>
  <si>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</si>
  <si>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</si>
  <si>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</si>
  <si>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</si>
  <si>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</si>
  <si>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</si>
  <si>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</si>
  <si>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</si>
  <si>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</si>
  <si>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</si>
  <si>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</si>
  <si>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</si>
  <si>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</si>
  <si>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</si>
  <si>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</si>
  <si>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</si>
  <si>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</si>
  <si>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</si>
  <si>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</si>
  <si>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</si>
  <si>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</si>
  <si>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</si>
  <si>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</si>
  <si>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</si>
  <si>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</si>
  <si>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</si>
  <si>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</si>
  <si>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</si>
  <si>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</si>
  <si>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</si>
  <si>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</si>
  <si>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</si>
  <si>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</si>
  <si>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</si>
  <si>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</si>
  <si>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</si>
  <si>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</si>
  <si>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</si>
  <si>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</si>
  <si>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</si>
  <si>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</si>
  <si>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</si>
  <si>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</si>
  <si>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</si>
  <si>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</si>
  <si>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</si>
  <si>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</si>
  <si>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</si>
  <si>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</si>
  <si>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</si>
  <si>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</si>
  <si>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</si>
  <si>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</si>
  <si>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</si>
  <si>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</si>
  <si>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</si>
  <si>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</si>
  <si>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</si>
  <si>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</si>
  <si>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</si>
  <si>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</si>
  <si>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</si>
  <si>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</si>
  <si>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</si>
  <si>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</si>
  <si>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</si>
  <si>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</si>
  <si>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</si>
  <si>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</si>
  <si>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</si>
  <si>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</si>
  <si>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</si>
  <si>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</si>
  <si>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</si>
  <si>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</si>
  <si>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</si>
  <si>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</si>
  <si>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</si>
  <si>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</si>
  <si>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</si>
  <si>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</si>
  <si>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</si>
  <si>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</si>
  <si>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</si>
  <si>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</si>
  <si>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</si>
  <si>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</si>
  <si>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</si>
  <si>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</si>
  <si>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</si>
  <si>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</si>
  <si>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</si>
  <si>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</si>
  <si>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</si>
  <si>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</si>
  <si>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</si>
  <si>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</si>
  <si>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</si>
  <si>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</si>
  <si>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</si>
  <si>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</si>
  <si>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</si>
  <si>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</si>
  <si>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</si>
  <si>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</si>
  <si>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</si>
  <si>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</si>
  <si>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</si>
  <si>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</si>
  <si>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</si>
  <si>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</si>
  <si>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</si>
  <si>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</si>
  <si>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</si>
  <si>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</si>
  <si>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</si>
  <si>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</si>
  <si>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</si>
  <si>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</si>
  <si>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</si>
  <si>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</si>
  <si>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</si>
  <si>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</si>
  <si>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</si>
  <si>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</si>
  <si>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</si>
  <si>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</si>
  <si>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</si>
  <si>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</si>
  <si>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</si>
  <si>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</si>
  <si>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</si>
  <si>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</si>
  <si>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</si>
  <si>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</si>
  <si>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</si>
  <si>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</si>
  <si>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</si>
  <si>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</si>
  <si>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</si>
  <si>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</si>
  <si>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</si>
  <si>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</si>
  <si>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</si>
  <si>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</si>
  <si>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</si>
  <si>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</si>
  <si>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</si>
  <si>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</si>
  <si>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</si>
  <si>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</si>
  <si>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</si>
  <si>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</si>
  <si>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</si>
  <si>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</si>
  <si>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</si>
  <si>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</si>
  <si>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</si>
  <si>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</si>
  <si>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</si>
  <si>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</si>
  <si>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</si>
  <si>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</si>
  <si>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</si>
  <si>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</si>
  <si>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</si>
  <si>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</si>
  <si>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</si>
  <si>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</si>
  <si>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</si>
  <si>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</si>
  <si>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</si>
  <si>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</si>
  <si>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</si>
  <si>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</si>
  <si>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</si>
  <si>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</si>
  <si>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</si>
  <si>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</si>
  <si>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</si>
  <si>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</si>
  <si>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</si>
  <si>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</si>
  <si>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</si>
  <si>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</si>
  <si>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</si>
  <si>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</si>
  <si>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</si>
  <si>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</si>
  <si>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</si>
  <si>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</si>
  <si>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</si>
  <si>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</si>
  <si>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</si>
  <si>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</si>
  <si>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</si>
  <si>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</si>
  <si>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</si>
  <si>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</si>
  <si>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</si>
  <si>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</si>
  <si>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</si>
  <si>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</si>
  <si>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</si>
  <si>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</si>
  <si>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</si>
  <si>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</si>
  <si>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</si>
  <si>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</si>
  <si>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</si>
  <si>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</si>
  <si>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</si>
  <si>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</si>
  <si>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</si>
  <si>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</si>
  <si>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</si>
  <si>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</si>
  <si>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</si>
  <si>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</si>
  <si>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</si>
  <si>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</si>
  <si>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</si>
  <si>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</si>
  <si>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</si>
  <si>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</si>
  <si>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</si>
  <si>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</si>
  <si>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</si>
  <si>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</si>
  <si>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</si>
  <si>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</si>
  <si>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</si>
  <si>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</si>
  <si>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</si>
  <si>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</si>
  <si>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</si>
  <si>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</si>
  <si>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</si>
  <si>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</si>
  <si>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</si>
  <si>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</si>
  <si>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</si>
  <si>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</si>
  <si>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</si>
  <si>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</si>
  <si>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</si>
  <si>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</si>
  <si>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</si>
  <si>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</si>
  <si>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</si>
  <si>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</si>
  <si>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</si>
  <si>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</si>
  <si>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</si>
  <si>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</si>
  <si>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</si>
  <si>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</si>
  <si>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</si>
  <si>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</si>
  <si>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</si>
  <si>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</si>
  <si>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</si>
  <si>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</si>
  <si>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</si>
  <si>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</si>
  <si>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</si>
  <si>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</si>
  <si>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</si>
  <si>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</si>
  <si>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</si>
  <si>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</si>
  <si>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</si>
  <si>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</si>
  <si>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</si>
  <si>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</si>
  <si>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</si>
  <si>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</si>
  <si>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</si>
  <si>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</si>
  <si>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</si>
  <si>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</si>
  <si>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</si>
  <si>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</si>
  <si>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</si>
  <si>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</si>
  <si>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</si>
  <si>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</si>
  <si>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</si>
  <si>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</si>
  <si>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</si>
  <si>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</si>
  <si>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</si>
  <si>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</si>
  <si>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</si>
  <si>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</si>
  <si>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</si>
  <si>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</si>
  <si>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</si>
  <si>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</si>
  <si>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</si>
  <si>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</si>
  <si>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</si>
  <si>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</si>
  <si>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</si>
  <si>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</si>
  <si>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</si>
  <si>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</si>
  <si>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</si>
  <si>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</si>
  <si>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</si>
  <si>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</si>
  <si>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</si>
  <si>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</si>
  <si>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</si>
  <si>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</si>
  <si>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</si>
  <si>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</si>
  <si>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</si>
  <si>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</si>
  <si>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</si>
  <si>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</si>
  <si>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</si>
  <si>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</si>
  <si>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</si>
  <si>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</si>
  <si>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</si>
  <si>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</si>
  <si>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</si>
  <si>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</si>
  <si>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</si>
  <si>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</si>
  <si>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</si>
  <si>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</si>
  <si>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</si>
  <si>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</si>
  <si>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</si>
  <si>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</si>
  <si>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</si>
  <si>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</si>
  <si>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</si>
  <si>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</si>
  <si>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</si>
  <si>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</si>
  <si>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</si>
  <si>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</si>
  <si>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</si>
  <si>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</si>
  <si>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</si>
  <si>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</si>
  <si>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</si>
  <si>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</si>
  <si>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</si>
  <si>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</si>
  <si>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</si>
  <si>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</si>
  <si>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</si>
  <si>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</si>
  <si>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</si>
  <si>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</si>
  <si>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</si>
  <si>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</si>
  <si>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</si>
  <si>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</si>
  <si>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</si>
  <si>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</si>
  <si>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</si>
  <si>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</si>
  <si>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</si>
  <si>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</si>
  <si>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</si>
  <si>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</si>
  <si>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</si>
  <si>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</si>
  <si>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</si>
  <si>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</si>
  <si>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</si>
  <si>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</si>
  <si>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</si>
  <si>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</si>
  <si>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</si>
  <si>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</si>
  <si>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</si>
  <si>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</si>
  <si>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</si>
  <si>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</si>
  <si>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</si>
  <si>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</si>
  <si>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</si>
  <si>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</si>
  <si>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</si>
  <si>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</si>
  <si>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</si>
  <si>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</si>
  <si>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</si>
  <si>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</si>
  <si>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</si>
  <si>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</si>
  <si>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</si>
  <si>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</si>
  <si>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</si>
  <si>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</si>
  <si>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</si>
  <si>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</si>
  <si>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</si>
  <si>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</si>
  <si>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</si>
  <si>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</si>
  <si>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</si>
  <si>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</si>
  <si>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</si>
  <si>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</si>
  <si>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</si>
  <si>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</si>
  <si>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</si>
  <si>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</si>
  <si>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</si>
  <si>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</si>
  <si>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</si>
  <si>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</si>
  <si>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</si>
  <si>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</si>
  <si>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</si>
  <si>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</si>
  <si>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</si>
  <si>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</si>
  <si>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</si>
  <si>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</si>
  <si>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</si>
  <si>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</si>
  <si>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</si>
  <si>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</si>
  <si>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</si>
  <si>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</si>
  <si>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</si>
  <si>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</si>
  <si>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</si>
  <si>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</si>
  <si>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</si>
  <si>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</si>
  <si>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</si>
  <si>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</si>
  <si>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</si>
  <si>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</si>
  <si>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</si>
  <si>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</si>
  <si>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</si>
  <si>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</si>
  <si>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</si>
  <si>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</si>
  <si>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</si>
  <si>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</si>
  <si>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</si>
  <si>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</si>
  <si>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</si>
  <si>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</si>
  <si>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</si>
  <si>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</si>
  <si>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</si>
  <si>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</si>
  <si>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</si>
  <si>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</si>
  <si>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</si>
  <si>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</si>
  <si>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</si>
  <si>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</si>
  <si>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</si>
  <si>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</si>
  <si>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</si>
  <si>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</si>
  <si>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</si>
  <si>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</si>
  <si>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</si>
  <si>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</si>
  <si>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</si>
  <si>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</si>
  <si>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</si>
  <si>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</si>
  <si>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</si>
  <si>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</si>
  <si>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</si>
  <si>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</si>
  <si>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</si>
  <si>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</si>
  <si>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</si>
  <si>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</si>
  <si>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</si>
  <si>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</si>
  <si>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</si>
  <si>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</si>
  <si>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</si>
  <si>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</si>
  <si>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</si>
  <si>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</si>
  <si>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</si>
  <si>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</si>
  <si>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</si>
  <si>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</si>
  <si>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</si>
  <si>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</si>
  <si>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</si>
  <si>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</si>
  <si>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</si>
  <si>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</si>
  <si>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</si>
  <si>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</si>
  <si>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</si>
  <si>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</si>
  <si>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</si>
  <si>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</si>
  <si>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</si>
  <si>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</si>
  <si>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</si>
  <si>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</si>
  <si>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</si>
  <si>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</si>
  <si>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</si>
  <si>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</si>
  <si>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</si>
  <si>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</si>
  <si>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</si>
  <si>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</si>
  <si>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</si>
  <si>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</si>
  <si>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</si>
  <si>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</si>
  <si>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</si>
  <si>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</si>
  <si>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</si>
  <si>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</si>
  <si>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</si>
  <si>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</si>
  <si>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</si>
  <si>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</si>
  <si>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</si>
  <si>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</si>
  <si>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</si>
  <si>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</si>
  <si>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</si>
  <si>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</si>
  <si>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</si>
  <si>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</si>
  <si>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</si>
  <si>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</si>
  <si>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</si>
  <si>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</si>
  <si>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</si>
  <si>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</si>
  <si>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</si>
  <si>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</si>
  <si>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</si>
  <si>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</si>
  <si>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</si>
  <si>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</si>
  <si>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</si>
  <si>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</si>
  <si>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</si>
  <si>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</si>
  <si>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</si>
  <si>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</si>
  <si>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</si>
  <si>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</si>
  <si>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</si>
  <si>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</si>
  <si>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</si>
  <si>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</si>
  <si>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</si>
  <si>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</si>
  <si>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</si>
  <si>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</si>
  <si>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</si>
  <si>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</si>
  <si>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</si>
  <si>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</si>
  <si>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</si>
  <si>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</si>
  <si>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</si>
  <si>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</si>
  <si>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</si>
  <si>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</si>
  <si>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</si>
  <si>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</si>
  <si>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</si>
  <si>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</si>
  <si>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</si>
  <si>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</si>
  <si>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</si>
  <si>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</si>
  <si>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</si>
  <si>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</si>
  <si>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</si>
  <si>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</si>
  <si>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</si>
  <si>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</si>
  <si>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</si>
  <si>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</si>
  <si>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</si>
  <si>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</si>
  <si>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</si>
  <si>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</si>
  <si>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</si>
  <si>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</si>
  <si>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</si>
  <si>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</si>
  <si>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</si>
  <si>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</si>
  <si>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</si>
  <si>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</si>
  <si>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</si>
  <si>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</si>
  <si>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</si>
  <si>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</si>
  <si>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</si>
  <si>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</si>
  <si>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</si>
  <si>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</si>
  <si>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</si>
  <si>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</si>
  <si>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</si>
  <si>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</si>
  <si>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</si>
  <si>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</si>
  <si>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</si>
  <si>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</si>
  <si>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</si>
  <si>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</si>
  <si>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</si>
  <si>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</si>
  <si>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</si>
  <si>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</si>
  <si>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</si>
  <si>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</si>
  <si>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</si>
  <si>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</si>
  <si>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</si>
  <si>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</si>
  <si>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</si>
  <si>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</si>
  <si>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</si>
  <si>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</si>
  <si>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</si>
  <si>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</si>
  <si>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</si>
  <si>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</si>
  <si>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</si>
  <si>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</si>
  <si>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</si>
  <si>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</si>
  <si>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</si>
  <si>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</si>
  <si>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</si>
  <si>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</si>
  <si>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</si>
  <si>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</si>
  <si>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</si>
  <si>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</si>
  <si>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</si>
  <si>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</si>
  <si>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</si>
  <si>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</si>
  <si>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</si>
  <si>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</si>
  <si>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</si>
  <si>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</si>
  <si>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</si>
  <si>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</si>
  <si>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</si>
  <si>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</si>
  <si>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</si>
  <si>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</si>
  <si>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</si>
  <si>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</si>
  <si>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</si>
  <si>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</si>
  <si>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</si>
  <si>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</si>
  <si>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</si>
  <si>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</si>
  <si>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</si>
  <si>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</si>
  <si>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</si>
  <si>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</si>
  <si>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</si>
  <si>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</si>
  <si>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</si>
  <si>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</si>
  <si>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</si>
  <si>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</si>
  <si>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</si>
  <si>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</si>
  <si>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</si>
  <si>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</si>
  <si>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</si>
  <si>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</si>
  <si>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</si>
  <si>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</si>
  <si>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</si>
  <si>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</si>
  <si>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</si>
  <si>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</si>
  <si>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</si>
  <si>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</si>
  <si>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</si>
  <si>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</si>
  <si>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</si>
  <si>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</si>
  <si>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</si>
  <si>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</si>
  <si>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</si>
  <si>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</si>
  <si>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</si>
  <si>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</si>
  <si>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</si>
  <si>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</si>
  <si>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</si>
  <si>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</si>
  <si>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</si>
  <si>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</si>
  <si>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</si>
  <si>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</si>
  <si>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</si>
  <si>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</si>
  <si>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</si>
  <si>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</si>
  <si>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</si>
  <si>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</si>
  <si>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</si>
  <si>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</si>
  <si>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</si>
  <si>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</si>
  <si>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</si>
  <si>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</si>
  <si>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</si>
  <si>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</si>
  <si>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</si>
  <si>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</si>
  <si>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</si>
  <si>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</si>
  <si>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</si>
  <si>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</si>
  <si>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</si>
  <si>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</si>
  <si>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</si>
  <si>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</si>
  <si>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</si>
  <si>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</si>
  <si>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</si>
  <si>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</si>
  <si>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</si>
  <si>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</si>
  <si>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</si>
  <si>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</si>
  <si>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</si>
  <si>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</si>
  <si>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</si>
  <si>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</si>
  <si>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</si>
  <si>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</si>
  <si>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</si>
  <si>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</si>
  <si>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</si>
  <si>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</si>
  <si>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</si>
  <si>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</si>
  <si>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</si>
  <si>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</si>
  <si>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</si>
  <si>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</si>
  <si>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</si>
  <si>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</si>
  <si>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</si>
  <si>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</si>
  <si>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</si>
  <si>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</si>
  <si>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</si>
  <si>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</si>
  <si>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</si>
  <si>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</si>
  <si>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</si>
  <si>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</si>
  <si>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</si>
  <si>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</si>
  <si>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</si>
  <si>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</si>
  <si>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</si>
  <si>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</si>
  <si>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</si>
  <si>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</si>
  <si>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</si>
  <si>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</si>
  <si>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</si>
  <si>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</si>
  <si>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</si>
  <si>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</si>
  <si>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</si>
  <si>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</si>
  <si>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</si>
  <si>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</si>
  <si>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</si>
  <si>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</si>
  <si>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</si>
  <si>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</si>
  <si>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</si>
  <si>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</si>
  <si>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</si>
  <si>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</si>
  <si>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</si>
  <si>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</si>
  <si>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</si>
  <si>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</si>
  <si>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</si>
  <si>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</si>
  <si>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</si>
  <si>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</si>
  <si>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</si>
  <si>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</si>
  <si>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</si>
  <si>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</si>
  <si>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</si>
  <si>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</si>
  <si>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</si>
  <si>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</si>
  <si>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</si>
  <si>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</si>
  <si>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</si>
  <si>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</si>
  <si>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</si>
  <si>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</si>
  <si>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</si>
  <si>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</si>
  <si>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</si>
  <si>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</si>
  <si>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</si>
  <si>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</si>
  <si>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</si>
  <si>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</si>
  <si>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</si>
  <si>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</si>
  <si>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</si>
  <si>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</si>
  <si>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</si>
  <si>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</si>
  <si>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</si>
  <si>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</si>
  <si>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</si>
  <si>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</si>
  <si>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</si>
  <si>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</si>
  <si>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</si>
  <si>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</si>
  <si>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</si>
  <si>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</si>
  <si>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</si>
  <si>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</si>
  <si>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</si>
  <si>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</si>
  <si>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</si>
  <si>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</si>
  <si>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</si>
  <si>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</si>
  <si>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</si>
  <si>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</si>
  <si>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</si>
  <si>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</si>
  <si>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</si>
  <si>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</si>
  <si>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</si>
  <si>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</si>
  <si>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</si>
  <si>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</si>
  <si>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</si>
  <si>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</si>
  <si>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</si>
  <si>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</si>
  <si>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</si>
  <si>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</si>
  <si>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</si>
  <si>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</si>
  <si>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</si>
  <si>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</si>
  <si>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</si>
  <si>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</si>
  <si>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</si>
  <si>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</si>
  <si>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</si>
  <si>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</si>
  <si>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</si>
  <si>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</si>
  <si>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</si>
  <si>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</si>
  <si>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</si>
  <si>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</si>
  <si>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</si>
  <si>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</si>
  <si>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</si>
  <si>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</si>
  <si>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</si>
  <si>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</si>
  <si>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</si>
  <si>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</si>
  <si>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</si>
  <si>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</si>
  <si>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</si>
  <si>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</si>
  <si>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</si>
  <si>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</si>
  <si>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</si>
  <si>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</si>
  <si>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</si>
  <si>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</si>
  <si>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</si>
  <si>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</si>
  <si>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</si>
  <si>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</si>
  <si>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</si>
  <si>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</si>
  <si>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</si>
  <si>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</si>
  <si>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</si>
  <si>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</si>
  <si>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</si>
  <si>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</si>
  <si>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</si>
  <si>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</si>
  <si>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</si>
  <si>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</si>
  <si>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</si>
  <si>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</si>
  <si>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</si>
  <si>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</si>
  <si>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</si>
  <si>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</si>
  <si>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</si>
  <si>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</si>
  <si>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</si>
  <si>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</si>
  <si>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</si>
  <si>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</si>
  <si>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</si>
  <si>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</si>
  <si>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</si>
  <si>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</si>
  <si>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</si>
  <si>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</si>
  <si>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</si>
  <si>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</si>
  <si>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</si>
  <si>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</si>
  <si>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</si>
  <si>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</si>
  <si>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</si>
  <si>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</si>
  <si>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</si>
  <si>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</si>
  <si>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</si>
  <si>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</si>
  <si>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</si>
  <si>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</si>
  <si>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</si>
  <si>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</si>
  <si>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</si>
  <si>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</si>
  <si>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</si>
  <si>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</si>
  <si>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</si>
  <si>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</si>
  <si>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</si>
  <si>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</si>
  <si>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</si>
  <si>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</si>
  <si>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</si>
  <si>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</si>
  <si>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</si>
  <si>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</si>
  <si>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</si>
  <si>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</si>
  <si>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</si>
  <si>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</si>
  <si>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</si>
  <si>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</si>
  <si>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</si>
  <si>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</si>
  <si>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</si>
  <si>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</si>
  <si>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</si>
  <si>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</si>
  <si>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</si>
  <si>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</si>
  <si>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</si>
  <si>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</si>
  <si>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</si>
  <si>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</si>
  <si>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</si>
  <si>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</si>
  <si>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</si>
  <si>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</si>
  <si>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</si>
  <si>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</si>
  <si>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</si>
  <si>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</si>
  <si>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</si>
  <si>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</si>
  <si>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</si>
  <si>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</si>
  <si>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</si>
  <si>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</si>
  <si>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</si>
  <si>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</si>
  <si>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</si>
  <si>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</si>
  <si>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</si>
  <si>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</si>
  <si>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</si>
  <si>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</si>
  <si>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</si>
  <si>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</si>
  <si>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</si>
  <si>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</si>
  <si>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</si>
  <si>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</si>
  <si>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</si>
  <si>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</si>
  <si>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</si>
  <si>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</si>
  <si>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</si>
  <si>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</si>
  <si>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</si>
  <si>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</si>
  <si>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</si>
  <si>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</si>
  <si>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</si>
  <si>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</si>
  <si>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</si>
  <si>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</si>
  <si>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</si>
  <si>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</si>
  <si>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</si>
  <si>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</si>
  <si>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</si>
  <si>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</si>
  <si>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</si>
  <si>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</si>
  <si>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</si>
  <si>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</si>
  <si>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</si>
  <si>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</si>
  <si>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</si>
  <si>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</si>
  <si>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</si>
  <si>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</si>
  <si>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</si>
  <si>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</si>
  <si>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</si>
  <si>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</si>
  <si>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</si>
  <si>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</si>
  <si>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</si>
  <si>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</si>
  <si>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</si>
  <si>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</si>
  <si>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</si>
  <si>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</si>
  <si>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</si>
  <si>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</si>
  <si>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</si>
  <si>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</si>
  <si>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</si>
  <si>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</si>
  <si>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</si>
  <si>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</si>
  <si>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</si>
  <si>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</si>
  <si>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</si>
  <si>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</si>
  <si>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</si>
  <si>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</si>
  <si>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</si>
  <si>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</si>
  <si>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</si>
  <si>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</si>
  <si>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</si>
  <si>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</si>
  <si>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</si>
  <si>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</si>
  <si>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</si>
  <si>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</si>
  <si>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</si>
  <si>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</si>
  <si>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</si>
  <si>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</si>
  <si>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</si>
  <si>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</si>
  <si>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</si>
  <si>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</si>
  <si>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</si>
  <si>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</si>
  <si>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</si>
  <si>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</si>
  <si>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</si>
  <si>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</si>
  <si>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</si>
  <si>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</si>
  <si>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</si>
  <si>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</si>
  <si>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</si>
  <si>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</si>
  <si>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</si>
  <si>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</si>
  <si>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</si>
  <si>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</si>
  <si>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</si>
  <si>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</si>
  <si>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</si>
  <si>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</si>
  <si>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</si>
  <si>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</si>
  <si>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</si>
  <si>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</si>
  <si>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</si>
  <si>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</si>
  <si>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</si>
  <si>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</si>
  <si>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</si>
  <si>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</si>
  <si>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</si>
  <si>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</si>
  <si>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</si>
  <si>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</si>
  <si>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</si>
  <si>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</si>
  <si>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</si>
  <si>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</si>
  <si>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</si>
  <si>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</si>
  <si>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</si>
  <si>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</si>
  <si>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</si>
  <si>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</si>
  <si>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</si>
  <si>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</si>
  <si>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</si>
  <si>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</si>
  <si>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</si>
  <si>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</si>
  <si>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</si>
  <si>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</si>
  <si>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</si>
  <si>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</si>
  <si>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</si>
  <si>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</si>
  <si>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</si>
  <si>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</si>
  <si>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</si>
  <si>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</si>
  <si>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</si>
  <si>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</si>
  <si>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</si>
  <si>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</si>
  <si>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</si>
  <si>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</si>
  <si>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</si>
  <si>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</si>
  <si>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</si>
  <si>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</si>
  <si>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</si>
  <si>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</si>
  <si>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</si>
  <si>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</si>
  <si>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</si>
  <si>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</si>
  <si>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</si>
  <si>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</si>
  <si>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</si>
  <si>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</si>
  <si>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</si>
  <si>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</si>
  <si>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</si>
  <si>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</si>
  <si>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</si>
  <si>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</si>
  <si>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</si>
  <si>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</si>
  <si>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</si>
  <si>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</si>
  <si>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</si>
  <si>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</si>
  <si>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</si>
  <si>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</si>
  <si>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</si>
  <si>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</si>
  <si>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</si>
  <si>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</si>
  <si>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</si>
  <si>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</si>
  <si>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</si>
  <si>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</si>
  <si>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</si>
  <si>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</si>
  <si>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</si>
  <si>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</si>
  <si>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</si>
  <si>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</si>
  <si>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</si>
  <si>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</si>
  <si>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</si>
  <si>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</si>
  <si>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</si>
  <si>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</si>
  <si>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</si>
  <si>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</si>
  <si>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</si>
  <si>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</si>
  <si>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</si>
  <si>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</si>
  <si>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</si>
  <si>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</si>
  <si>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</si>
  <si>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</si>
  <si>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</si>
  <si>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</si>
  <si>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</si>
  <si>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</si>
  <si>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</si>
  <si>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</si>
  <si>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</si>
  <si>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</si>
  <si>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</si>
  <si>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</si>
  <si>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</si>
  <si>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</si>
  <si>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</si>
  <si>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</si>
  <si>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</si>
  <si>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</si>
  <si>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</si>
  <si>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</si>
  <si>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</si>
  <si>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</si>
  <si>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</si>
  <si>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</si>
  <si>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</si>
  <si>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</si>
  <si>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</si>
  <si>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</si>
  <si>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</si>
  <si>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</si>
  <si>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</si>
  <si>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</si>
  <si>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</si>
  <si>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</si>
  <si>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</si>
  <si>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</si>
  <si>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</si>
  <si>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</si>
  <si>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</si>
  <si>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</si>
  <si>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</si>
  <si>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</si>
  <si>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</si>
  <si>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</si>
  <si>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</si>
  <si>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</si>
  <si>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</si>
  <si>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</si>
  <si>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</si>
  <si>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</si>
  <si>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</si>
  <si>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</si>
  <si>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</si>
  <si>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</si>
  <si>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</si>
  <si>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</si>
  <si>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</si>
  <si>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</si>
  <si>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</si>
  <si>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</si>
  <si>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</si>
  <si>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</si>
  <si>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</si>
  <si>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</si>
  <si>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</si>
  <si>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</si>
  <si>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</si>
  <si>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</si>
  <si>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</si>
  <si>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</si>
  <si>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</si>
  <si>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</si>
  <si>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</si>
  <si>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</si>
  <si>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</si>
  <si>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</si>
  <si>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</si>
  <si>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</si>
  <si>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</si>
  <si>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</si>
  <si>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</si>
  <si>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</si>
  <si>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</si>
  <si>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</si>
  <si>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</si>
  <si>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</si>
  <si>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</si>
  <si>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</si>
  <si>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</si>
  <si>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</si>
  <si>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</si>
  <si>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</si>
  <si>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</si>
  <si>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</si>
  <si>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</si>
  <si>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</si>
  <si>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</si>
  <si>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</si>
  <si>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</si>
  <si>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</si>
  <si>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</si>
  <si>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</si>
  <si>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</si>
  <si>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</si>
  <si>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</si>
  <si>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</si>
  <si>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</si>
  <si>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</si>
  <si>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</si>
  <si>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</si>
  <si>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</si>
  <si>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</si>
  <si>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</si>
  <si>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</si>
  <si>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</si>
  <si>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</si>
  <si>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</si>
  <si>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</si>
  <si>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</si>
  <si>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</si>
  <si>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</si>
  <si>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</si>
  <si>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</si>
  <si>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</si>
  <si>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</si>
  <si>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</si>
  <si>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</si>
  <si>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</si>
  <si>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</si>
  <si>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</si>
  <si>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</si>
  <si>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</si>
  <si>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</si>
  <si>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</si>
  <si>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</si>
  <si>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</si>
  <si>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</si>
  <si>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</si>
  <si>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</si>
  <si>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</si>
  <si>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</si>
  <si>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</si>
  <si>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</si>
  <si>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</si>
  <si>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</si>
  <si>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</si>
  <si>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</si>
  <si>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</si>
  <si>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</si>
  <si>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</si>
  <si>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</si>
  <si>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</si>
  <si>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</si>
  <si>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</si>
  <si>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</si>
  <si>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</si>
  <si>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</si>
  <si>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</si>
  <si>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</si>
  <si>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</si>
  <si>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</si>
  <si>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</si>
  <si>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</si>
  <si>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</si>
  <si>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</si>
  <si>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</si>
  <si>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</si>
  <si>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</si>
  <si>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</si>
  <si>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</si>
  <si>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</si>
  <si>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</si>
  <si>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</si>
  <si>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</si>
  <si>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</si>
  <si>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</si>
  <si>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</si>
  <si>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</si>
  <si>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</si>
  <si>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</si>
  <si>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</si>
  <si>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</si>
  <si>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</si>
  <si>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</si>
  <si>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</si>
  <si>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</si>
  <si>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</si>
  <si>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</si>
  <si>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</si>
  <si>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</si>
  <si>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</si>
  <si>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</si>
  <si>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</si>
  <si>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</si>
  <si>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</si>
  <si>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</si>
  <si>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</si>
  <si>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</si>
  <si>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</si>
  <si>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</si>
  <si>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</si>
  <si>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</si>
  <si>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</si>
  <si>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</si>
  <si>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</si>
  <si>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</si>
  <si>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</si>
  <si>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</si>
  <si>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</si>
  <si>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</si>
  <si>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</si>
  <si>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</si>
  <si>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</si>
  <si>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</si>
  <si>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</si>
  <si>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</si>
  <si>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</si>
  <si>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</si>
  <si>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</si>
  <si>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</si>
  <si>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</si>
  <si>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</si>
  <si>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</si>
  <si>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</si>
  <si>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</si>
  <si>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</si>
  <si>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</si>
  <si>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</si>
  <si>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</si>
  <si>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</si>
  <si>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</si>
  <si>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</si>
  <si>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</si>
  <si>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</si>
  <si>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</si>
  <si>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</si>
  <si>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</si>
  <si>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</si>
  <si>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</si>
  <si>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</si>
  <si>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</si>
  <si>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</si>
  <si>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</si>
  <si>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</si>
  <si>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</si>
  <si>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</si>
  <si>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</si>
  <si>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</si>
  <si>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</si>
  <si>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</si>
  <si>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</si>
  <si>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</si>
  <si>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</si>
  <si>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</si>
  <si>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</si>
  <si>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</si>
  <si>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</si>
  <si>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</si>
  <si>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</si>
  <si>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</si>
  <si>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</si>
  <si>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</si>
  <si>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</si>
  <si>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</si>
  <si>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</si>
  <si>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</si>
  <si>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</si>
  <si>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</si>
  <si>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</si>
  <si>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</si>
  <si>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</si>
  <si>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</si>
  <si>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</si>
  <si>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</si>
  <si>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</si>
  <si>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</si>
  <si>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</si>
  <si>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</si>
  <si>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</si>
  <si>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</si>
  <si>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</si>
  <si>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</si>
  <si>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</si>
  <si>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</si>
  <si>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</si>
  <si>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</si>
  <si>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</si>
  <si>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</si>
  <si>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</si>
  <si>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</si>
  <si>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</si>
  <si>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</si>
  <si>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</si>
  <si>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</si>
  <si>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</si>
  <si>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</si>
  <si>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</si>
  <si>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</si>
  <si>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</si>
  <si>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</si>
  <si>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</si>
  <si>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</si>
  <si>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</si>
  <si>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</si>
  <si>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</si>
  <si>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</si>
  <si>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</si>
  <si>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</si>
  <si>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</si>
  <si>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</si>
  <si>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</si>
  <si>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</si>
  <si>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</si>
  <si>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</si>
  <si>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</si>
  <si>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</si>
  <si>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</si>
  <si>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</si>
  <si>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</si>
  <si>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</si>
  <si>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</si>
  <si>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</si>
  <si>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</si>
  <si>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</si>
  <si>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</si>
  <si>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</si>
  <si>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</si>
  <si>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</si>
  <si>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</si>
  <si>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</si>
  <si>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</si>
  <si>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</si>
  <si>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</si>
  <si>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</si>
  <si>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</si>
  <si>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</si>
  <si>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</si>
  <si>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</si>
  <si>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</si>
  <si>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</si>
  <si>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</si>
  <si>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</si>
  <si>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</si>
  <si>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</si>
  <si>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</si>
  <si>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</si>
  <si>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</si>
  <si>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</si>
  <si>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</si>
  <si>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</si>
  <si>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</si>
  <si>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</si>
  <si>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</si>
  <si>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</si>
  <si>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</si>
  <si>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</si>
  <si>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</si>
  <si>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</si>
  <si>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</si>
  <si>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</si>
  <si>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</si>
  <si>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</si>
  <si>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</si>
  <si>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</si>
  <si>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</si>
  <si>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</si>
  <si>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</si>
  <si>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</si>
  <si>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</si>
  <si>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</si>
  <si>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</si>
  <si>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</si>
  <si>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</si>
  <si>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</si>
  <si>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</si>
  <si>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</si>
  <si>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</si>
  <si>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</si>
  <si>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</si>
  <si>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</si>
  <si>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</si>
  <si>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</si>
  <si>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</si>
  <si>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</si>
  <si>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</si>
  <si>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</si>
  <si>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</si>
  <si>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</si>
  <si>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</si>
  <si>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</si>
  <si>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</si>
  <si>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</si>
  <si>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</si>
  <si>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</si>
  <si>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</si>
  <si>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</si>
  <si>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</si>
  <si>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</si>
  <si>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</si>
  <si>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</si>
  <si>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</si>
  <si>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</si>
  <si>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</si>
  <si>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</si>
  <si>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</si>
  <si>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</si>
  <si>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</si>
  <si>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</si>
  <si>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</si>
  <si>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</si>
  <si>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</si>
  <si>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</si>
  <si>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</si>
  <si>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</si>
  <si>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</si>
  <si>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</si>
  <si>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</si>
  <si>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</si>
  <si>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</si>
  <si>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</si>
  <si>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</si>
  <si>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</si>
  <si>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</si>
  <si>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</si>
  <si>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</si>
  <si>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</si>
  <si>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</si>
  <si>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</si>
  <si>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</si>
  <si>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</si>
  <si>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</si>
  <si>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</si>
  <si>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</si>
  <si>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</si>
  <si>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</si>
  <si>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</si>
  <si>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</si>
  <si>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</si>
  <si>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</si>
  <si>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</si>
  <si>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</si>
  <si>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</si>
  <si>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</si>
  <si>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</si>
  <si>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</si>
  <si>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</si>
  <si>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</si>
  <si>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</si>
  <si>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</si>
  <si>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</si>
  <si>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</si>
  <si>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</si>
  <si>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</si>
  <si>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</si>
  <si>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</si>
  <si>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</si>
  <si>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</si>
  <si>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</si>
  <si>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</si>
  <si>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</si>
  <si>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</si>
  <si>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</si>
  <si>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</si>
  <si>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</si>
  <si>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</si>
  <si>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</si>
  <si>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</si>
  <si>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</si>
  <si>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</si>
  <si>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</si>
  <si>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</si>
  <si>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</si>
  <si>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</si>
  <si>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</si>
  <si>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</si>
  <si>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</si>
  <si>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</si>
  <si>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</si>
  <si>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</si>
  <si>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</si>
  <si>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</si>
  <si>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</si>
  <si>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</si>
  <si>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</si>
  <si>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</si>
  <si>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</si>
  <si>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</si>
  <si>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</si>
  <si>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</si>
  <si>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</si>
  <si>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</si>
  <si>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</si>
  <si>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</si>
  <si>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</si>
  <si>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</si>
  <si>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</si>
  <si>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</si>
  <si>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</si>
  <si>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</si>
  <si>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</si>
  <si>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</si>
  <si>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</si>
  <si>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</si>
  <si>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</si>
  <si>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</si>
  <si>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</si>
  <si>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</si>
  <si>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</si>
  <si>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</si>
  <si>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</si>
  <si>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</si>
  <si>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</si>
  <si>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</si>
  <si>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</si>
  <si>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</si>
  <si>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</si>
  <si>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</si>
  <si>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</si>
  <si>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</si>
  <si>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</si>
  <si>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</si>
  <si>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</si>
  <si>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</si>
  <si>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</si>
  <si>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</si>
  <si>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</si>
  <si>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</si>
  <si>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</si>
  <si>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</si>
  <si>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</si>
  <si>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</si>
  <si>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</si>
  <si>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</si>
  <si>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</si>
  <si>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</si>
  <si>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</si>
  <si>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</si>
  <si>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</si>
  <si>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</si>
  <si>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</si>
  <si>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</si>
  <si>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</si>
  <si>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</si>
  <si>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</si>
  <si>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</si>
  <si>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</si>
  <si>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</si>
  <si>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</si>
  <si>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</si>
  <si>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</si>
  <si>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</si>
  <si>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</si>
  <si>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</si>
  <si>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</si>
  <si>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</si>
  <si>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</si>
  <si>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</si>
  <si>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</si>
  <si>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</si>
  <si>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</si>
  <si>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</si>
  <si>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</si>
  <si>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</si>
  <si>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</si>
  <si>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</si>
  <si>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</si>
  <si>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</si>
  <si>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</si>
  <si>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</si>
  <si>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</si>
  <si>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</si>
  <si>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</si>
  <si>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</si>
  <si>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</si>
  <si>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</si>
  <si>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</si>
  <si>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</si>
  <si>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</si>
  <si>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</si>
  <si>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</si>
  <si>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</si>
  <si>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</si>
  <si>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</si>
  <si>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</si>
  <si>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</si>
  <si>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</si>
  <si>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</si>
  <si>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</si>
  <si>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</si>
  <si>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</si>
  <si>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</si>
  <si>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</si>
  <si>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</si>
  <si>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</si>
  <si>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</si>
  <si>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</si>
  <si>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</si>
  <si>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</si>
  <si>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</si>
  <si>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</si>
  <si>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</si>
  <si>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</si>
  <si>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</si>
  <si>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</si>
  <si>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</si>
  <si>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</si>
  <si>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</si>
  <si>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</si>
  <si>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</si>
  <si>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</si>
  <si>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</si>
  <si>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</si>
  <si>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</si>
  <si>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</si>
  <si>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</si>
  <si>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</si>
  <si>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</si>
  <si>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</si>
  <si>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</si>
  <si>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</si>
  <si>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</si>
  <si>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</si>
  <si>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</si>
  <si>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</si>
  <si>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</si>
  <si>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</si>
  <si>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</si>
  <si>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</si>
  <si>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</si>
  <si>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</si>
  <si>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</si>
  <si>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</si>
  <si>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</si>
  <si>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</si>
  <si>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</si>
  <si>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</si>
  <si>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</si>
  <si>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</si>
  <si>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</si>
  <si>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</si>
  <si>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</si>
  <si>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</si>
  <si>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</si>
  <si>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</si>
  <si>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</si>
  <si>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</si>
  <si>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</si>
  <si>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</si>
  <si>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</si>
  <si>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</si>
  <si>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</si>
  <si>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</si>
  <si>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</si>
  <si>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</si>
  <si>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</si>
  <si>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</si>
  <si>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</si>
  <si>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</si>
  <si>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</si>
  <si>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</si>
  <si>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</si>
  <si>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</si>
  <si>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</si>
  <si>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</si>
  <si>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</si>
  <si>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</si>
  <si>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</si>
  <si>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</si>
  <si>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</si>
  <si>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</si>
  <si>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</si>
  <si>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</si>
  <si>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</si>
  <si>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</si>
  <si>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</si>
  <si>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</si>
  <si>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</si>
  <si>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</si>
  <si>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</si>
  <si>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</si>
  <si>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</si>
  <si>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</si>
  <si>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</si>
  <si>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</si>
  <si>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</si>
  <si>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</si>
  <si>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</si>
  <si>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</si>
  <si>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</si>
  <si>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</si>
  <si>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</si>
  <si>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</si>
  <si>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</si>
  <si>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</si>
  <si>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</si>
  <si>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</si>
  <si>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</si>
  <si>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</si>
  <si>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</si>
  <si>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</si>
  <si>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</si>
  <si>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</si>
  <si>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</si>
  <si>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</si>
  <si>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</si>
  <si>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</si>
  <si>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</si>
  <si>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</si>
  <si>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</si>
  <si>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</si>
  <si>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</si>
  <si>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</si>
  <si>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</si>
  <si>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</si>
  <si>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</si>
  <si>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</si>
  <si>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</si>
  <si>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</si>
  <si>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</si>
  <si>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</si>
  <si>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</si>
  <si>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</si>
  <si>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</si>
  <si>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</si>
  <si>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</si>
  <si>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</si>
  <si>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</si>
  <si>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</si>
  <si>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</si>
  <si>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</si>
  <si>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</si>
  <si>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</si>
  <si>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</si>
  <si>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</si>
  <si>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</si>
  <si>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</si>
  <si>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</si>
  <si>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</si>
  <si>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</si>
  <si>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</si>
  <si>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</si>
  <si>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</si>
  <si>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</si>
  <si>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</si>
  <si>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</si>
  <si>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</si>
  <si>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</si>
  <si>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</si>
  <si>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</si>
  <si>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</si>
  <si>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</si>
  <si>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</si>
  <si>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</si>
  <si>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</si>
  <si>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</si>
  <si>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</si>
  <si>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</si>
  <si>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</si>
  <si>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</si>
  <si>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</si>
  <si>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</si>
  <si>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</si>
  <si>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</si>
  <si>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</si>
  <si>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</si>
  <si>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</si>
  <si>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</si>
  <si>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</si>
  <si>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</si>
  <si>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</si>
  <si>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</si>
  <si>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</si>
  <si>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</si>
  <si>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</si>
  <si>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</si>
  <si>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</si>
  <si>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</si>
  <si>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</si>
  <si>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</si>
  <si>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</si>
  <si>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</si>
  <si>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</si>
  <si>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</si>
  <si>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</si>
  <si>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</si>
  <si>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</si>
  <si>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</si>
  <si>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</si>
  <si>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</si>
  <si>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</si>
  <si>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</si>
  <si>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</si>
  <si>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</si>
  <si>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</si>
  <si>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</si>
  <si>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</si>
  <si>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</si>
  <si>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</si>
  <si>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</si>
  <si>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</si>
  <si>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</si>
  <si>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</si>
  <si>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</si>
  <si>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</si>
  <si>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</si>
  <si>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</si>
  <si>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</si>
  <si>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</si>
  <si>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</si>
  <si>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</si>
  <si>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</si>
  <si>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</si>
  <si>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</si>
  <si>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</si>
  <si>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</si>
  <si>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</si>
  <si>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</si>
  <si>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</si>
  <si>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</si>
  <si>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</si>
  <si>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</si>
  <si>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</si>
  <si>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</si>
  <si>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</si>
  <si>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</si>
  <si>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</si>
  <si>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</si>
  <si>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</si>
  <si>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</si>
  <si>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</si>
  <si>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</si>
  <si>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</si>
  <si>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</si>
  <si>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</si>
  <si>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</si>
  <si>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</si>
  <si>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</si>
  <si>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</si>
  <si>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</si>
  <si>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</si>
  <si>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</si>
  <si>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</si>
  <si>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</si>
  <si>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</si>
  <si>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</si>
  <si>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</si>
  <si>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</si>
  <si>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</si>
  <si>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</si>
  <si>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</si>
  <si>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</si>
  <si>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</si>
  <si>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</si>
  <si>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</si>
  <si>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</si>
  <si>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</si>
  <si>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</si>
  <si>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</si>
  <si>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</si>
  <si>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</si>
  <si>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</si>
  <si>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</si>
  <si>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</si>
  <si>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</si>
  <si>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</si>
  <si>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</si>
  <si>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</si>
  <si>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</si>
  <si>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</si>
  <si>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</si>
  <si>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</si>
  <si>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</si>
  <si>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</si>
  <si>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</si>
  <si>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</si>
  <si>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</si>
  <si>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</si>
  <si>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</si>
  <si>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</si>
  <si>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</si>
  <si>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</si>
  <si>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</si>
  <si>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</si>
  <si>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</si>
  <si>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</si>
  <si>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</si>
  <si>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</si>
  <si>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</si>
  <si>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</si>
  <si>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</si>
  <si>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</si>
  <si>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</si>
  <si>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</si>
  <si>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</si>
  <si>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</si>
  <si>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</si>
  <si>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</si>
  <si>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</si>
  <si>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</si>
  <si>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</si>
  <si>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</si>
  <si>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</si>
  <si>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</si>
  <si>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</si>
  <si>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</si>
  <si>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</si>
  <si>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</si>
  <si>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</si>
  <si>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</si>
  <si>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</si>
  <si>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</si>
  <si>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</si>
  <si>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</si>
  <si>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</si>
  <si>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</si>
  <si>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</si>
  <si>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</si>
  <si>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</si>
  <si>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</si>
  <si>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</si>
  <si>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</si>
  <si>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</si>
  <si>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</si>
  <si>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</si>
  <si>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</si>
  <si>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</si>
  <si>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</si>
  <si>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</si>
  <si>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</si>
  <si>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</si>
  <si>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</si>
  <si>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</si>
  <si>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</si>
  <si>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</si>
  <si>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</si>
  <si>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</si>
  <si>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</si>
  <si>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</si>
  <si>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</si>
  <si>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</si>
  <si>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</si>
  <si>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</si>
  <si>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</si>
  <si>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</si>
  <si>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</si>
  <si>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</si>
  <si>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</si>
  <si>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</si>
  <si>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</si>
  <si>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</si>
  <si>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</si>
  <si>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</si>
  <si>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</si>
  <si>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</si>
  <si>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</si>
  <si>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</si>
  <si>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</si>
  <si>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</si>
  <si>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</si>
  <si>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</si>
  <si>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</si>
  <si>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</si>
  <si>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</si>
  <si>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</si>
  <si>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</si>
  <si>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</si>
  <si>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</si>
  <si>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</si>
  <si>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</si>
  <si>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</si>
  <si>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</si>
  <si>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</si>
  <si>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</si>
  <si>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</si>
  <si>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</si>
  <si>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</si>
  <si>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</si>
  <si>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</si>
  <si>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</si>
  <si>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</si>
  <si>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</si>
  <si>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</si>
  <si>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</si>
  <si>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</si>
  <si>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</si>
  <si>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</si>
  <si>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</si>
  <si>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</si>
  <si>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</si>
  <si>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</si>
  <si>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</si>
  <si>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</si>
  <si>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</si>
  <si>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</si>
  <si>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</si>
  <si>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</si>
  <si>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</si>
  <si>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</si>
  <si>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</si>
  <si>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</si>
  <si>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</si>
  <si>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</si>
  <si>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</si>
  <si>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</si>
  <si>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</si>
  <si>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</si>
  <si>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</si>
  <si>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</si>
  <si>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</si>
  <si>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</si>
  <si>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</si>
  <si>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</si>
  <si>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</si>
  <si>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</si>
  <si>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</si>
  <si>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</si>
  <si>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</si>
  <si>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</si>
  <si>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</si>
  <si>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</si>
  <si>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</si>
  <si>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</si>
  <si>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</si>
  <si>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</si>
  <si>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</si>
  <si>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</si>
  <si>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</si>
  <si>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</si>
  <si>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</si>
  <si>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</si>
  <si>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</si>
  <si>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</si>
  <si>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</si>
  <si>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</si>
  <si>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</si>
  <si>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</si>
  <si>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</si>
  <si>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</si>
  <si>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</si>
  <si>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</si>
  <si>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</si>
  <si>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</si>
  <si>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</si>
  <si>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</si>
  <si>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</si>
  <si>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</si>
  <si>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</si>
  <si>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</si>
  <si>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</si>
  <si>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</si>
  <si>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</si>
  <si>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</si>
  <si>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</si>
  <si>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</si>
  <si>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</si>
  <si>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</si>
  <si>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</si>
  <si>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</si>
  <si>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</si>
  <si>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</si>
  <si>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</si>
  <si>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</si>
  <si>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</si>
  <si>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</si>
  <si>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</si>
  <si>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</si>
  <si>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</si>
  <si>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</si>
  <si>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</si>
  <si>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</si>
  <si>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</si>
  <si>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</si>
  <si>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</si>
  <si>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</si>
  <si>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</si>
  <si>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</si>
  <si>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</si>
  <si>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</si>
  <si>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</si>
  <si>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</si>
  <si>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</si>
  <si>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</si>
  <si>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</si>
  <si>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</si>
  <si>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</si>
  <si>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</si>
  <si>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</si>
  <si>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</si>
  <si>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</si>
  <si>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</si>
  <si>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</si>
  <si>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</si>
  <si>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</si>
  <si>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</si>
  <si>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</si>
  <si>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</si>
  <si>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</si>
  <si>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</si>
  <si>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</si>
  <si>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</si>
  <si>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</si>
  <si>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</si>
  <si>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</si>
  <si>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</si>
  <si>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</si>
  <si>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</si>
  <si>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</si>
  <si>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</si>
  <si>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</si>
  <si>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</si>
  <si>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</si>
  <si>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</si>
  <si>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</si>
  <si>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</si>
  <si>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</si>
  <si>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</si>
  <si>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</si>
  <si>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</si>
  <si>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</si>
  <si>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</si>
  <si>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</si>
  <si>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</si>
  <si>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</si>
  <si>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</si>
  <si>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</si>
  <si>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</si>
  <si>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</si>
  <si>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</si>
  <si>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</si>
  <si>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</si>
  <si>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</si>
  <si>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</si>
  <si>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</si>
  <si>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</si>
  <si>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</si>
  <si>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</si>
  <si>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</si>
  <si>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</si>
  <si>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</si>
  <si>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</si>
  <si>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</si>
  <si>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</si>
  <si>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</si>
  <si>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</si>
  <si>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</si>
  <si>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</si>
  <si>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</si>
  <si>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</si>
  <si>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</si>
  <si>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</si>
  <si>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</si>
  <si>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</si>
  <si>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</si>
  <si>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</si>
  <si>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</si>
  <si>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</si>
  <si>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</si>
  <si>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</si>
  <si>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</si>
  <si>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</si>
  <si>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</si>
  <si>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</si>
  <si>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</si>
  <si>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</si>
  <si>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</si>
  <si>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</si>
  <si>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</si>
  <si>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</si>
  <si>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</si>
  <si>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</si>
  <si>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</si>
  <si>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</si>
  <si>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</si>
  <si>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</si>
  <si>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</si>
  <si>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</si>
  <si>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</si>
  <si>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</si>
  <si>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</si>
  <si>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</si>
  <si>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</si>
  <si>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</si>
  <si>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</si>
  <si>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</si>
  <si>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</si>
  <si>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</si>
  <si>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</si>
  <si>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</si>
  <si>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</si>
  <si>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</si>
  <si>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</si>
  <si>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</si>
  <si>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</si>
  <si>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</si>
  <si>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</si>
  <si>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</si>
  <si>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</si>
  <si>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</si>
  <si>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</si>
  <si>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</si>
  <si>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</si>
  <si>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</si>
  <si>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</si>
  <si>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</si>
  <si>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</si>
  <si>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</si>
  <si>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</si>
  <si>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</si>
  <si>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</si>
  <si>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</si>
  <si>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</si>
  <si>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</si>
  <si>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</si>
  <si>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</si>
  <si>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</si>
  <si>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</si>
  <si>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</si>
  <si>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</si>
  <si>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</si>
  <si>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</si>
  <si>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</si>
  <si>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</si>
  <si>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</si>
  <si>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</si>
  <si>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</si>
  <si>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</si>
  <si>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</si>
  <si>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</si>
  <si>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</si>
  <si>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</si>
  <si>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</si>
  <si>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</si>
  <si>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</si>
  <si>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</si>
  <si>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</si>
  <si>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</si>
  <si>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</si>
  <si>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</si>
  <si>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</si>
  <si>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</si>
  <si>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</si>
  <si>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</si>
  <si>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</si>
  <si>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</si>
  <si>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</si>
  <si>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</si>
  <si>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</si>
  <si>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</si>
  <si>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</si>
  <si>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</si>
  <si>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</si>
  <si>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</si>
  <si>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</si>
  <si>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</si>
  <si>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</si>
  <si>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</si>
  <si>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</si>
  <si>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</si>
  <si>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</si>
  <si>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</si>
  <si>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</si>
  <si>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</si>
  <si>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</si>
  <si>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</si>
  <si>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</si>
  <si>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</si>
  <si>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</si>
  <si>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</si>
  <si>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</si>
  <si>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</si>
  <si>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</si>
  <si>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</si>
  <si>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</si>
  <si>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</si>
  <si>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</si>
  <si>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</si>
  <si>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</si>
  <si>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</si>
  <si>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</si>
  <si>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</si>
  <si>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</si>
  <si>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</si>
  <si>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</si>
  <si>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</si>
  <si>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</si>
  <si>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</si>
  <si>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</si>
  <si>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</si>
  <si>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</si>
  <si>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</si>
  <si>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</si>
  <si>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</si>
  <si>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</si>
  <si>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</si>
  <si>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</si>
  <si>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</si>
  <si>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</si>
  <si>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</si>
  <si>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</si>
  <si>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</si>
  <si>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</si>
  <si>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</si>
  <si>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</si>
  <si>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</si>
  <si>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</si>
  <si>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</si>
  <si>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</si>
  <si>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</si>
  <si>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</si>
  <si>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</si>
  <si>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</si>
  <si>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</si>
  <si>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</si>
  <si>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</si>
  <si>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</si>
  <si>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</si>
  <si>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</si>
  <si>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</si>
  <si>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</si>
  <si>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</si>
  <si>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</si>
  <si>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</si>
  <si>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</si>
  <si>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</si>
  <si>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</si>
  <si>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</si>
  <si>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</si>
  <si>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</si>
  <si>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</si>
  <si>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</si>
  <si>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</si>
  <si>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</si>
  <si>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</si>
  <si>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</si>
  <si>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</si>
  <si>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</si>
  <si>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</si>
  <si>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</si>
  <si>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</si>
  <si>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</si>
  <si>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</si>
  <si>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</si>
  <si>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</si>
  <si>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</si>
  <si>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</si>
  <si>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</si>
  <si>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</si>
  <si>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</si>
  <si>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</si>
  <si>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</si>
  <si>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</si>
  <si>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</si>
  <si>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</si>
  <si>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</si>
  <si>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</si>
  <si>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</si>
  <si>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</si>
  <si>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</si>
  <si>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</si>
  <si>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</si>
  <si>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</si>
  <si>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</si>
  <si>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</si>
  <si>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</si>
  <si>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</si>
  <si>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</si>
  <si>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</si>
  <si>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</si>
  <si>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</si>
  <si>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</si>
  <si>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</si>
  <si>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</si>
  <si>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</si>
  <si>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</si>
  <si>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</si>
  <si>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</si>
  <si>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</si>
  <si>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</si>
  <si>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</si>
  <si>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</si>
  <si>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</si>
  <si>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</si>
  <si>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</si>
  <si>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</si>
  <si>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</si>
  <si>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</si>
  <si>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</si>
  <si>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</si>
  <si>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</si>
  <si>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</si>
  <si>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</si>
  <si>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</si>
  <si>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</si>
  <si>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</si>
  <si>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</si>
  <si>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</si>
  <si>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</si>
  <si>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</si>
  <si>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</si>
  <si>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</si>
  <si>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</si>
  <si>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</si>
  <si>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</si>
  <si>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</si>
  <si>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</si>
  <si>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</si>
  <si>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</si>
  <si>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</si>
  <si>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</si>
  <si>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</si>
  <si>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</si>
  <si>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</si>
  <si>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</si>
  <si>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</si>
  <si>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</si>
  <si>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</si>
  <si>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</si>
  <si>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</si>
  <si>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</si>
  <si>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</si>
  <si>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</si>
  <si>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</si>
  <si>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</si>
  <si>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</si>
  <si>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</si>
  <si>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</si>
  <si>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</si>
  <si>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</si>
  <si>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</si>
  <si>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</si>
  <si>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</si>
  <si>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</si>
  <si>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</si>
  <si>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</si>
  <si>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</si>
  <si>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</si>
  <si>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</si>
  <si>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</si>
  <si>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</si>
  <si>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</si>
  <si>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</si>
  <si>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</si>
  <si>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</si>
  <si>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</si>
  <si>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</si>
  <si>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</si>
  <si>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</si>
  <si>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</si>
  <si>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</si>
  <si>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</si>
  <si>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</si>
  <si>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</si>
  <si>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</si>
  <si>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</si>
  <si>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</si>
  <si>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</si>
  <si>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</si>
  <si>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</si>
  <si>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</si>
  <si>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</si>
  <si>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</si>
  <si>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</si>
  <si>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</si>
  <si>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</si>
  <si>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</si>
  <si>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</si>
  <si>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</si>
  <si>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</si>
  <si>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</si>
  <si>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</si>
  <si>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</si>
  <si>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</si>
  <si>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</si>
  <si>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</si>
  <si>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</si>
  <si>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</si>
  <si>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</si>
  <si>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</si>
  <si>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</si>
  <si>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</si>
  <si>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</si>
  <si>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</si>
  <si>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</si>
  <si>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</si>
  <si>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</si>
  <si>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</si>
  <si>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</si>
  <si>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</si>
  <si>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</si>
  <si>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</si>
  <si>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</si>
  <si>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</si>
  <si>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</si>
  <si>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</si>
  <si>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</si>
  <si>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</si>
  <si>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</si>
  <si>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</si>
  <si>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</si>
  <si>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</si>
  <si>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</si>
  <si>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</si>
  <si>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</si>
  <si>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</si>
  <si>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</si>
  <si>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</si>
  <si>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</si>
  <si>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</si>
  <si>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</si>
  <si>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</si>
  <si>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</si>
  <si>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</si>
  <si>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</si>
  <si>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</si>
  <si>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</si>
  <si>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</si>
  <si>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</si>
  <si>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</si>
  <si>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</si>
  <si>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</si>
  <si>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</si>
  <si>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</si>
  <si>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</si>
  <si>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</si>
  <si>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</si>
  <si>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</si>
  <si>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</si>
  <si>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</si>
  <si>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</si>
  <si>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</si>
  <si>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</si>
  <si>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</si>
  <si>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</si>
  <si>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</si>
  <si>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</si>
  <si>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</si>
  <si>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</si>
  <si>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</si>
  <si>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</si>
  <si>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</si>
  <si>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</si>
  <si>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</si>
  <si>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</si>
  <si>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</si>
  <si>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</si>
  <si>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</si>
  <si>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</si>
  <si>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</si>
  <si>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</si>
  <si>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</si>
  <si>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</si>
  <si>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</si>
  <si>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</si>
  <si>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</si>
  <si>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</si>
  <si>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</si>
  <si>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</si>
  <si>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</si>
  <si>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</si>
  <si>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</si>
  <si>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</si>
  <si>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</si>
  <si>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</si>
  <si>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</si>
  <si>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</si>
  <si>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</si>
  <si>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</si>
  <si>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</si>
  <si>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</si>
  <si>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</si>
  <si>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</si>
  <si>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</si>
  <si>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</si>
  <si>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</si>
  <si>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</si>
  <si>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</si>
  <si>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</si>
  <si>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</si>
  <si>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</si>
  <si>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</si>
  <si>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</si>
  <si>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</si>
  <si>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</si>
  <si>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</si>
  <si>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</si>
  <si>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</si>
  <si>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</si>
  <si>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</si>
  <si>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</si>
  <si>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</si>
  <si>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</si>
  <si>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</si>
  <si>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</si>
  <si>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</si>
  <si>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</si>
  <si>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</si>
  <si>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</si>
  <si>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</si>
  <si>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</si>
  <si>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</si>
  <si>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</si>
  <si>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</si>
  <si>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</si>
  <si>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</si>
  <si>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</si>
  <si>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</si>
  <si>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</si>
  <si>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</si>
  <si>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</si>
  <si>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</si>
  <si>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</si>
  <si>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</si>
  <si>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</si>
  <si>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</si>
  <si>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</si>
  <si>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</si>
  <si>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</si>
  <si>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</si>
  <si>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</si>
  <si>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</si>
  <si>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</si>
  <si>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</si>
  <si>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</si>
  <si>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</si>
  <si>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</si>
  <si>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</si>
  <si>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</si>
  <si>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</si>
  <si>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</si>
  <si>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</si>
  <si>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</si>
  <si>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</si>
  <si>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</si>
  <si>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</si>
  <si>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</si>
  <si>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</si>
  <si>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</si>
  <si>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</si>
  <si>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</si>
  <si>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</si>
  <si>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</si>
  <si>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</si>
  <si>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</si>
  <si>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</si>
  <si>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</si>
  <si>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</si>
  <si>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</si>
  <si>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</si>
  <si>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</si>
  <si>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</si>
  <si>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</si>
  <si>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</si>
  <si>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</si>
  <si>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</si>
  <si>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</si>
  <si>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</si>
  <si>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</si>
  <si>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</si>
  <si>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</si>
  <si>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</si>
  <si>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</si>
  <si>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</si>
  <si>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</si>
  <si>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</si>
  <si>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</si>
  <si>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</si>
  <si>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</si>
  <si>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</si>
  <si>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</si>
  <si>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</si>
  <si>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</si>
  <si>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</si>
  <si>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</si>
  <si>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</si>
  <si>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</si>
  <si>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</si>
  <si>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</si>
  <si>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</si>
  <si>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</si>
  <si>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</si>
  <si>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</si>
  <si>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</si>
  <si>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</si>
  <si>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</si>
  <si>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</si>
  <si>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</si>
  <si>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</si>
  <si>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</si>
  <si>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</si>
  <si>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</si>
  <si>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</si>
  <si>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</si>
  <si>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</si>
  <si>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</si>
  <si>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</si>
  <si>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</si>
  <si>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</si>
  <si>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</si>
  <si>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</si>
  <si>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</si>
  <si>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</si>
  <si>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</si>
  <si>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</si>
  <si>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</si>
  <si>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</si>
  <si>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</si>
  <si>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</si>
  <si>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</si>
  <si>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</si>
  <si>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</si>
  <si>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</si>
  <si>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</si>
  <si>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</si>
  <si>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</si>
  <si>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</si>
  <si>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</si>
  <si>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</si>
  <si>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</si>
  <si>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</si>
  <si>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</si>
  <si>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</si>
  <si>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</si>
  <si>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</si>
  <si>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</si>
  <si>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</si>
  <si>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</si>
  <si>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</si>
  <si>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</si>
  <si>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</si>
  <si>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</si>
  <si>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</si>
  <si>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</si>
  <si>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</si>
  <si>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</si>
  <si>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</si>
  <si>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</si>
  <si>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</si>
  <si>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</si>
  <si>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</si>
  <si>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</si>
  <si>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</si>
  <si>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</si>
  <si>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</si>
  <si>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</si>
  <si>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</si>
  <si>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</si>
  <si>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</si>
  <si>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</si>
  <si>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</si>
  <si>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</si>
  <si>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</si>
  <si>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</si>
  <si>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</si>
  <si>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</si>
  <si>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</si>
  <si>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</si>
  <si>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</si>
  <si>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</si>
  <si>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</si>
  <si>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</si>
  <si>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</si>
  <si>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</si>
  <si>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</si>
  <si>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</si>
  <si>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</si>
  <si>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</si>
  <si>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</si>
  <si>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</si>
  <si>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</si>
  <si>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</si>
  <si>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</si>
  <si>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</si>
  <si>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</si>
  <si>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</si>
  <si>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</si>
  <si>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</si>
  <si>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</si>
  <si>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</si>
  <si>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</si>
  <si>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</si>
  <si>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</si>
  <si>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</si>
  <si>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</si>
  <si>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</si>
  <si>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</si>
  <si>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</si>
  <si>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</si>
  <si>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</si>
  <si>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</si>
  <si>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</si>
  <si>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</si>
  <si>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</si>
  <si>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</si>
  <si>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</si>
  <si>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</si>
  <si>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</si>
  <si>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</si>
  <si>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</si>
  <si>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</si>
  <si>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</si>
  <si>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</si>
  <si>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</si>
  <si>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</si>
  <si>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</si>
  <si>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</si>
  <si>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</si>
  <si>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</si>
  <si>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</si>
  <si>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</si>
  <si>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</si>
  <si>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</si>
  <si>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</si>
  <si>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</si>
  <si>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</si>
  <si>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</si>
  <si>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</si>
  <si>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</si>
  <si>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</si>
  <si>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</si>
  <si>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</si>
  <si>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</si>
  <si>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</si>
  <si>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</si>
  <si>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</si>
  <si>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</si>
  <si>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</si>
  <si>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</si>
  <si>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</si>
  <si>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</si>
  <si>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</si>
  <si>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</si>
  <si>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</si>
  <si>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</si>
  <si>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</si>
  <si>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</si>
  <si>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</si>
  <si>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</si>
  <si>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</si>
  <si>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</si>
  <si>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</si>
  <si>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</si>
  <si>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</si>
  <si>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</si>
  <si>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</si>
  <si>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</si>
  <si>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</si>
  <si>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</si>
  <si>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</si>
  <si>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</si>
  <si>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</si>
  <si>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</si>
  <si>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</si>
  <si>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</si>
  <si>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</si>
  <si>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</si>
  <si>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</si>
  <si>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</si>
  <si>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</si>
  <si>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</si>
  <si>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</si>
  <si>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</si>
  <si>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</si>
  <si>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</si>
  <si>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</si>
  <si>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</si>
  <si>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</si>
  <si>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</si>
  <si>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</si>
  <si>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</si>
  <si>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</si>
  <si>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</si>
  <si>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</si>
  <si>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</si>
  <si>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</si>
  <si>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</si>
  <si>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</si>
  <si>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</si>
  <si>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</si>
  <si>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</si>
  <si>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</si>
  <si>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</si>
  <si>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</si>
  <si>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</si>
  <si>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</si>
  <si>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</si>
  <si>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</si>
  <si>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</si>
  <si>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</si>
  <si>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</si>
  <si>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</si>
  <si>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</si>
  <si>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</si>
  <si>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</si>
  <si>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</si>
  <si>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</si>
  <si>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</si>
  <si>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</si>
  <si>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</si>
  <si>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</si>
  <si>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</si>
  <si>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</si>
  <si>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</si>
  <si>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</si>
  <si>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</si>
  <si>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</si>
  <si>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</si>
  <si>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</si>
  <si>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</si>
  <si>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</si>
  <si>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</si>
  <si>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</si>
  <si>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</si>
  <si>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</si>
  <si>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</si>
  <si>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</si>
  <si>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</si>
  <si>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</si>
  <si>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</si>
  <si>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</si>
  <si>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</si>
  <si>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</si>
  <si>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</si>
  <si>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</si>
  <si>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</si>
  <si>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</si>
  <si>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</si>
  <si>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</si>
  <si>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</si>
  <si>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</si>
  <si>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</si>
  <si>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</si>
  <si>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</si>
  <si>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</si>
  <si>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</si>
  <si>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</si>
  <si>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</si>
  <si>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</si>
  <si>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</si>
  <si>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</si>
  <si>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</si>
  <si>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</si>
  <si>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</si>
  <si>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</si>
  <si>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</si>
  <si>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</si>
  <si>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</si>
  <si>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</si>
  <si>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</si>
  <si>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</si>
  <si>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</si>
  <si>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</si>
  <si>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</si>
  <si>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</si>
  <si>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</si>
  <si>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</si>
  <si>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</si>
  <si>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</si>
  <si>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</si>
  <si>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</si>
  <si>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</si>
  <si>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</si>
  <si>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</si>
  <si>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</si>
  <si>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</si>
  <si>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</si>
  <si>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</si>
  <si>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</si>
  <si>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</si>
  <si>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</si>
  <si>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</si>
  <si>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</si>
  <si>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</si>
  <si>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</si>
  <si>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</si>
  <si>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</si>
  <si>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</si>
  <si>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</si>
  <si>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</si>
  <si>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</si>
  <si>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</si>
  <si>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</si>
  <si>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</si>
  <si>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</si>
  <si>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</si>
  <si>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</si>
  <si>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</si>
  <si>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</si>
  <si>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</si>
  <si>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</si>
  <si>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</si>
  <si>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</si>
  <si>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</si>
  <si>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</si>
  <si>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</si>
  <si>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</si>
  <si>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</si>
  <si>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</si>
  <si>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</si>
  <si>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</si>
  <si>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</si>
  <si>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</si>
  <si>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</si>
  <si>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</si>
  <si>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</si>
  <si>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</si>
  <si>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</si>
  <si>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</si>
  <si>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</si>
  <si>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</si>
  <si>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</si>
  <si>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</si>
  <si>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</si>
  <si>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</si>
  <si>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</si>
  <si>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</si>
  <si>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</si>
  <si>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</si>
  <si>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</si>
  <si>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</si>
  <si>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</si>
  <si>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</si>
  <si>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</si>
  <si>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</si>
  <si>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</si>
  <si>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</si>
  <si>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</si>
  <si>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</si>
  <si>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</si>
  <si>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</si>
  <si>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</si>
  <si>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</si>
  <si>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</si>
  <si>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</si>
  <si>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</si>
  <si>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</si>
  <si>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</si>
  <si>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</si>
  <si>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</si>
  <si>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</si>
  <si>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</si>
  <si>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</si>
  <si>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</si>
  <si>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</si>
  <si>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</si>
  <si>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</si>
  <si>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</si>
  <si>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</si>
  <si>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</si>
  <si>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</si>
  <si>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</si>
  <si>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</si>
  <si>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</si>
  <si>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</si>
  <si>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</si>
  <si>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</si>
  <si>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</si>
  <si>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</si>
  <si>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</si>
  <si>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</si>
  <si>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</si>
  <si>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</si>
  <si>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</si>
  <si>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</si>
  <si>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</si>
  <si>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</si>
  <si>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</si>
  <si>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</si>
  <si>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</si>
  <si>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</si>
  <si>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</si>
  <si>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</si>
  <si>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</si>
  <si>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</si>
  <si>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</si>
  <si>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</si>
  <si>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</si>
  <si>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</si>
  <si>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</si>
  <si>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</si>
  <si>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</si>
  <si>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</si>
  <si>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</si>
  <si>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</si>
  <si>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</si>
  <si>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</si>
  <si>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</si>
  <si>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</si>
  <si>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</si>
  <si>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</si>
  <si>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</si>
  <si>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</si>
  <si>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</si>
  <si>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</si>
  <si>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</si>
  <si>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</si>
  <si>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</si>
  <si>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</si>
  <si>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</si>
  <si>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</si>
  <si>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</si>
  <si>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</si>
  <si>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</si>
  <si>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</si>
  <si>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</si>
  <si>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</si>
  <si>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</si>
  <si>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</si>
  <si>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</si>
  <si>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</si>
  <si>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</si>
  <si>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</si>
  <si>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</si>
  <si>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</si>
  <si>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</si>
  <si>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</si>
  <si>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</si>
  <si>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</si>
  <si>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</si>
  <si>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</si>
  <si>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</si>
  <si>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</si>
  <si>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</si>
  <si>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</si>
  <si>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</si>
  <si>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</si>
  <si>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</si>
  <si>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</si>
  <si>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</si>
  <si>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</si>
  <si>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</si>
  <si>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</si>
  <si>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</si>
  <si>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</si>
  <si>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</si>
  <si>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</si>
  <si>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</si>
  <si>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</si>
  <si>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</si>
  <si>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</si>
  <si>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</si>
  <si>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</si>
  <si>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</si>
  <si>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</si>
  <si>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</si>
  <si>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</si>
  <si>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</si>
  <si>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</si>
  <si>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</si>
  <si>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</si>
  <si>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</si>
  <si>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</si>
  <si>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</si>
  <si>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</si>
  <si>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</si>
  <si>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</si>
  <si>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</si>
  <si>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</si>
  <si>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</si>
  <si>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</si>
  <si>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</si>
  <si>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</si>
  <si>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</si>
  <si>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</si>
  <si>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</si>
  <si>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</si>
  <si>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</si>
  <si>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</si>
  <si>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</si>
  <si>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</si>
  <si>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</si>
  <si>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</si>
  <si>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</si>
  <si>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</si>
  <si>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</si>
  <si>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</si>
  <si>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</si>
  <si>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</si>
  <si>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</si>
  <si>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</si>
  <si>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</si>
  <si>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</si>
  <si>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</si>
  <si>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</si>
  <si>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</si>
  <si>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</si>
  <si>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</si>
  <si>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</si>
  <si>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</si>
  <si>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</si>
  <si>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</si>
  <si>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</si>
  <si>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</si>
  <si>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</si>
  <si>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</si>
  <si>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</si>
  <si>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</si>
  <si>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</si>
  <si>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</si>
  <si>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</si>
  <si>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</si>
  <si>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</si>
  <si>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</si>
  <si>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</si>
  <si>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</si>
  <si>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</si>
  <si>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</si>
  <si>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</si>
  <si>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</si>
  <si>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</si>
  <si>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</si>
  <si>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</si>
  <si>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</si>
  <si>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</si>
  <si>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</si>
  <si>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</si>
  <si>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</si>
  <si>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</si>
  <si>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</si>
  <si>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</si>
  <si>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</si>
  <si>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</si>
  <si>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</si>
  <si>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</si>
  <si>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</si>
  <si>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</si>
  <si>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</si>
  <si>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</si>
  <si>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</si>
  <si>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</si>
  <si>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</si>
  <si>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</si>
  <si>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</si>
  <si>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</si>
  <si>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</si>
  <si>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</si>
  <si>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</si>
  <si>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</si>
  <si>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</si>
  <si>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</si>
  <si>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</si>
  <si>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</si>
  <si>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</si>
  <si>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</si>
  <si>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</si>
  <si>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</si>
  <si>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</si>
  <si>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</si>
  <si>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</si>
  <si>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</si>
  <si>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</si>
  <si>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</si>
  <si>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</si>
  <si>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</si>
  <si>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</si>
  <si>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</si>
  <si>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</si>
  <si>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</si>
  <si>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</si>
  <si>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</si>
  <si>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</si>
  <si>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</si>
  <si>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</si>
  <si>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</si>
  <si>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</si>
  <si>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</si>
  <si>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</si>
  <si>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</si>
  <si>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</si>
  <si>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</si>
  <si>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</si>
  <si>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</si>
  <si>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</si>
  <si>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</si>
  <si>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</si>
  <si>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</si>
  <si>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</si>
  <si>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</si>
  <si>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</si>
  <si>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</si>
  <si>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</si>
  <si>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</si>
  <si>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</si>
  <si>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</si>
  <si>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</si>
  <si>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</si>
  <si>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</si>
  <si>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</si>
  <si>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</si>
  <si>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</si>
  <si>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</si>
  <si>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</si>
  <si>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</si>
  <si>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</si>
  <si>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</si>
  <si>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</si>
  <si>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</si>
  <si>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</si>
  <si>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</si>
  <si>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</si>
  <si>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</si>
  <si>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</si>
  <si>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</si>
  <si>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</si>
  <si>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</si>
  <si>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</si>
  <si>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</si>
  <si>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</si>
  <si>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</si>
  <si>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</si>
  <si>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</si>
  <si>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</si>
  <si>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</si>
  <si>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</si>
  <si>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</si>
  <si>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</si>
  <si>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</si>
  <si>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</si>
  <si>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</si>
  <si>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</si>
  <si>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</si>
  <si>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</si>
  <si>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</si>
  <si>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</si>
  <si>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</si>
  <si>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</si>
  <si>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</si>
  <si>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</si>
  <si>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</si>
  <si>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</si>
  <si>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</si>
  <si>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</si>
  <si>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</si>
  <si>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</si>
  <si>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</si>
  <si>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</si>
  <si>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</si>
  <si>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</si>
  <si>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</si>
  <si>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</si>
  <si>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</si>
  <si>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</si>
  <si>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</si>
  <si>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</si>
  <si>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</si>
  <si>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</si>
  <si>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</si>
  <si>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</si>
  <si>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</si>
  <si>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</si>
  <si>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</si>
  <si>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</si>
  <si>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</si>
  <si>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</si>
  <si>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</si>
  <si>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</si>
  <si>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</si>
  <si>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</si>
  <si>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</si>
  <si>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</si>
  <si>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</si>
  <si>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</si>
  <si>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</si>
  <si>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</si>
  <si>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</si>
  <si>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</si>
  <si>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</si>
  <si>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</si>
  <si>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</si>
  <si>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</si>
  <si>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</si>
  <si>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</si>
  <si>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</si>
  <si>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</si>
  <si>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</si>
  <si>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</si>
  <si>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</si>
  <si>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</si>
  <si>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</si>
  <si>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</si>
  <si>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</si>
  <si>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</si>
  <si>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</si>
  <si>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</si>
  <si>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</si>
  <si>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</si>
  <si>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</si>
  <si>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</si>
  <si>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</si>
  <si>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</si>
  <si>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</si>
  <si>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</si>
  <si>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</si>
  <si>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</si>
  <si>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</si>
  <si>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</si>
  <si>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</si>
  <si>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</si>
  <si>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</si>
  <si>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</si>
  <si>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</si>
  <si>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</si>
  <si>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</si>
  <si>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</si>
  <si>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</si>
  <si>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</si>
  <si>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</si>
  <si>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</si>
  <si>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</si>
  <si>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</si>
  <si>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</si>
  <si>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</si>
  <si>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</si>
  <si>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</si>
  <si>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</si>
  <si>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</si>
  <si>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</si>
  <si>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</si>
  <si>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</si>
  <si>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</si>
  <si>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</si>
  <si>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</si>
  <si>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</si>
  <si>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</si>
  <si>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</si>
  <si>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</si>
  <si>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</si>
  <si>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</si>
  <si>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</si>
  <si>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</si>
  <si>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</si>
  <si>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</si>
  <si>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</si>
  <si>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</si>
  <si>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</si>
  <si>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</si>
  <si>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</si>
  <si>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</si>
  <si>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</si>
  <si>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</si>
  <si>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</si>
  <si>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</si>
  <si>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</si>
  <si>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</si>
  <si>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</si>
  <si>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</si>
  <si>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</si>
  <si>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</si>
  <si>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</si>
  <si>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</si>
  <si>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</si>
  <si>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</si>
  <si>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</si>
  <si>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</si>
  <si>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</si>
  <si>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</si>
  <si>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</si>
  <si>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</si>
  <si>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</si>
  <si>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</si>
  <si>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</si>
  <si>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</si>
  <si>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</si>
  <si>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</si>
  <si>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</si>
  <si>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</si>
  <si>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</si>
  <si>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</si>
  <si>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</si>
  <si>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</si>
  <si>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</si>
  <si>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</si>
  <si>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</si>
  <si>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</si>
  <si>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</si>
  <si>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</si>
  <si>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</si>
  <si>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</si>
  <si>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</si>
  <si>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</si>
  <si>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</si>
  <si>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</si>
  <si>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</si>
  <si>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</si>
  <si>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</si>
  <si>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</si>
  <si>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</si>
  <si>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</si>
  <si>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</si>
  <si>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</si>
  <si>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</si>
  <si>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</si>
  <si>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</si>
  <si>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</si>
  <si>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</si>
  <si>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</si>
  <si>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</si>
  <si>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</si>
  <si>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</si>
  <si>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</si>
  <si>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</si>
  <si>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</si>
  <si>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</si>
  <si>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</si>
  <si>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</si>
  <si>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</si>
  <si>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</si>
  <si>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</si>
  <si>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</si>
  <si>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</si>
  <si>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</si>
  <si>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</si>
  <si>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</si>
  <si>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</si>
  <si>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</si>
  <si>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</si>
  <si>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</si>
  <si>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</si>
  <si>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</si>
  <si>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</si>
  <si>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</si>
  <si>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</si>
  <si>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</si>
  <si>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</si>
  <si>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</si>
  <si>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</si>
  <si>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</si>
  <si>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</si>
  <si>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</si>
  <si>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</si>
  <si>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</si>
  <si>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</si>
  <si>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</si>
  <si>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</si>
  <si>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</si>
  <si>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</si>
  <si>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</si>
  <si>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</si>
  <si>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</si>
  <si>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</si>
  <si>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</si>
  <si>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</si>
  <si>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</si>
  <si>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</si>
  <si>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</si>
  <si>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</si>
  <si>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</si>
  <si>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</si>
  <si>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</si>
  <si>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</si>
  <si>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</si>
  <si>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</si>
  <si>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</si>
  <si>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</si>
  <si>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</si>
  <si>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</si>
  <si>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</si>
  <si>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</si>
  <si>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</si>
  <si>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</si>
  <si>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</si>
  <si>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</si>
  <si>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</si>
  <si>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</si>
  <si>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</si>
  <si>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</si>
  <si>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</si>
  <si>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</si>
  <si>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</si>
  <si>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</si>
  <si>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</si>
  <si>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</si>
  <si>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</si>
  <si>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</si>
  <si>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</si>
  <si>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</si>
  <si>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</si>
  <si>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</si>
  <si>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</si>
  <si>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</si>
  <si>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</si>
  <si>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</si>
  <si>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</si>
  <si>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</si>
  <si>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</si>
  <si>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</si>
  <si>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</si>
  <si>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</si>
  <si>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</si>
  <si>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</si>
  <si>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</si>
  <si>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</si>
  <si>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</si>
  <si>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</si>
  <si>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</si>
  <si>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</si>
  <si>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</si>
  <si>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</si>
  <si>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</si>
  <si>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</si>
  <si>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</si>
  <si>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</si>
  <si>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</si>
  <si>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</si>
  <si>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</si>
  <si>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</si>
  <si>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</si>
  <si>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</si>
  <si>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</si>
  <si>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</si>
  <si>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</si>
  <si>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</si>
  <si>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</si>
  <si>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</si>
  <si>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</si>
  <si>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</si>
  <si>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</si>
  <si>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</si>
  <si>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</si>
  <si>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</si>
  <si>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</si>
  <si>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</si>
  <si>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</si>
  <si>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</si>
  <si>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</si>
  <si>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</si>
  <si>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</si>
  <si>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</si>
  <si>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</si>
  <si>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</si>
  <si>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</si>
  <si>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</si>
  <si>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</si>
  <si>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</si>
  <si>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</si>
  <si>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</si>
  <si>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</si>
  <si>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</si>
  <si>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</si>
  <si>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</si>
  <si>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</si>
  <si>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</si>
  <si>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</si>
  <si>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</si>
  <si>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</si>
  <si>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</si>
  <si>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</si>
  <si>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</si>
  <si>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</si>
  <si>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</si>
  <si>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</si>
  <si>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</si>
  <si>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</si>
  <si>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</si>
  <si>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</si>
  <si>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</si>
  <si>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</si>
  <si>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</si>
  <si>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</si>
  <si>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</si>
  <si>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</si>
  <si>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</si>
  <si>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</si>
  <si>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</si>
  <si>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</si>
  <si>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</si>
  <si>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</si>
  <si>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</si>
  <si>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</si>
  <si>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</si>
  <si>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</si>
  <si>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</si>
  <si>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</si>
  <si>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</si>
  <si>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</si>
  <si>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</si>
  <si>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</si>
  <si>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</si>
  <si>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</si>
  <si>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</si>
  <si>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</si>
  <si>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</si>
  <si>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</si>
  <si>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</si>
  <si>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</si>
  <si>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</si>
  <si>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</si>
  <si>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</si>
  <si>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</si>
  <si>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</si>
  <si>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</si>
  <si>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</si>
  <si>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</si>
  <si>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</si>
  <si>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</si>
  <si>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</si>
  <si>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</si>
  <si>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</si>
  <si>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</si>
  <si>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</si>
  <si>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</si>
  <si>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</si>
  <si>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</si>
  <si>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</si>
  <si>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</si>
  <si>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</si>
  <si>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</si>
  <si>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</si>
  <si>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</si>
  <si>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</si>
  <si>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</si>
  <si>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</si>
  <si>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</si>
  <si>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</si>
  <si>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</si>
  <si>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</si>
  <si>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</si>
  <si>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</si>
  <si>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</si>
  <si>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</si>
  <si>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</si>
  <si>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</si>
  <si>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</si>
  <si>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</si>
  <si>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</si>
  <si>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</si>
  <si>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</si>
  <si>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</si>
  <si>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</si>
  <si>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</si>
  <si>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</si>
  <si>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</si>
  <si>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</si>
  <si>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</si>
  <si>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</si>
  <si>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</si>
  <si>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</si>
  <si>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</si>
  <si>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</si>
  <si>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</si>
  <si>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</si>
  <si>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</si>
  <si>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</si>
  <si>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</si>
  <si>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</si>
  <si>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</si>
  <si>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</si>
  <si>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</si>
  <si>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</si>
  <si>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</si>
  <si>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</si>
  <si>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</si>
  <si>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</si>
  <si>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</si>
  <si>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</si>
  <si>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</si>
  <si>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</si>
  <si>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</si>
  <si>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</si>
  <si>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</si>
  <si>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</si>
  <si>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</si>
  <si>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</si>
  <si>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</si>
  <si>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</si>
  <si>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</si>
  <si>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</si>
  <si>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</si>
  <si>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</si>
  <si>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</si>
  <si>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</si>
  <si>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</si>
  <si>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</si>
  <si>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</si>
  <si>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</si>
  <si>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</si>
  <si>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</si>
  <si>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</si>
  <si>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</si>
  <si>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</si>
  <si>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</si>
  <si>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</si>
  <si>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</si>
  <si>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</si>
  <si>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</si>
  <si>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</si>
  <si>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</si>
  <si>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</si>
  <si>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</si>
  <si>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</si>
  <si>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</si>
  <si>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</si>
  <si>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</si>
  <si>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</si>
  <si>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</si>
  <si>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</si>
  <si>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</si>
  <si>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</si>
  <si>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</si>
  <si>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</si>
  <si>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</si>
  <si>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</si>
  <si>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</si>
  <si>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</si>
  <si>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</si>
  <si>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</si>
  <si>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</si>
  <si>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</si>
  <si>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</si>
  <si>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</si>
  <si>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</si>
  <si>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</si>
  <si>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</si>
  <si>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</si>
  <si>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</si>
  <si>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</si>
  <si>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</si>
  <si>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</si>
  <si>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</si>
  <si>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</si>
  <si>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</si>
  <si>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</si>
  <si>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</si>
  <si>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</si>
  <si>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</si>
  <si>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</si>
  <si>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</si>
  <si>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</si>
  <si>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</si>
  <si>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</si>
  <si>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</si>
  <si>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</si>
  <si>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</si>
  <si>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</si>
  <si>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</si>
  <si>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</si>
  <si>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</si>
  <si>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</si>
  <si>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</si>
  <si>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</si>
  <si>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</si>
  <si>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</si>
  <si>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</si>
  <si>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</si>
  <si>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</si>
  <si>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</si>
  <si>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</si>
  <si>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</si>
  <si>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</si>
  <si>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</si>
  <si>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</si>
  <si>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</si>
  <si>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</si>
  <si>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</si>
  <si>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</si>
  <si>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</si>
  <si>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</si>
  <si>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</si>
  <si>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</si>
  <si>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</si>
  <si>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</si>
  <si>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</si>
  <si>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</si>
  <si>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</si>
  <si>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</si>
  <si>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</si>
  <si>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</si>
  <si>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</si>
  <si>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</si>
  <si>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</si>
  <si>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</si>
  <si>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</si>
  <si>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</si>
  <si>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</si>
  <si>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</si>
  <si>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</si>
  <si>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</si>
  <si>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</si>
  <si>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</si>
  <si>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</si>
  <si>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</si>
  <si>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</si>
  <si>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</si>
  <si>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</si>
  <si>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</si>
  <si>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</si>
  <si>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</si>
  <si>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</si>
  <si>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</si>
  <si>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</si>
  <si>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</si>
  <si>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</si>
  <si>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</si>
  <si>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</si>
  <si>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</si>
  <si>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</si>
  <si>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</si>
  <si>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</si>
  <si>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</si>
  <si>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</si>
  <si>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</si>
  <si>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</si>
  <si>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</si>
  <si>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</si>
  <si>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</si>
  <si>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</si>
  <si>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</si>
  <si>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</si>
  <si>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</si>
  <si>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</si>
  <si>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</si>
  <si>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</si>
  <si>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</si>
  <si>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</si>
  <si>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</si>
  <si>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</si>
  <si>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</si>
  <si>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</si>
  <si>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</si>
  <si>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</si>
  <si>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</si>
  <si>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</si>
  <si>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</si>
  <si>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</si>
  <si>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</si>
  <si>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</si>
  <si>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</si>
  <si>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</si>
  <si>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</si>
  <si>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</si>
  <si>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</si>
  <si>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</si>
  <si>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</si>
  <si>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</si>
  <si>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</si>
  <si>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</si>
  <si>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</si>
  <si>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</si>
  <si>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</si>
  <si>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</si>
  <si>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</si>
  <si>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</si>
  <si>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</si>
  <si>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</si>
  <si>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</si>
  <si>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</si>
  <si>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</si>
  <si>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</si>
  <si>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</si>
  <si>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</si>
  <si>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</si>
  <si>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</si>
  <si>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</si>
  <si>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</si>
  <si>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</si>
  <si>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</si>
  <si>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</si>
  <si>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</si>
  <si>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</si>
  <si>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</si>
  <si>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</si>
  <si>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</si>
  <si>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</si>
  <si>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</si>
  <si>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</si>
  <si>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</si>
  <si>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</si>
  <si>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</si>
  <si>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</si>
  <si>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</si>
  <si>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</si>
  <si>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</si>
  <si>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</si>
  <si>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</si>
  <si>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</si>
  <si>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</si>
  <si>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</si>
  <si>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</si>
  <si>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</si>
  <si>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</si>
  <si>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</si>
  <si>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</si>
  <si>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</si>
  <si>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</si>
  <si>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</si>
  <si>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</si>
  <si>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</si>
  <si>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</si>
  <si>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</si>
  <si>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</si>
  <si>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</si>
  <si>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</si>
  <si>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</si>
  <si>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</si>
  <si>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</si>
  <si>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</si>
  <si>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</si>
  <si>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</si>
  <si>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</si>
  <si>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</si>
  <si>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</si>
  <si>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</si>
  <si>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</si>
  <si>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</si>
  <si>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</si>
  <si>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</si>
  <si>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</si>
  <si>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</si>
  <si>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</si>
  <si>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</si>
  <si>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</si>
  <si>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</si>
  <si>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</si>
  <si>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</si>
  <si>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</si>
  <si>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</si>
  <si>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</si>
  <si>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</si>
  <si>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</si>
  <si>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</si>
  <si>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</si>
  <si>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</si>
  <si>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</si>
  <si>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</si>
  <si>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</si>
  <si>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</si>
  <si>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</si>
  <si>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</si>
  <si>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</si>
  <si>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</si>
  <si>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</si>
  <si>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</si>
  <si>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</si>
  <si>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</si>
  <si>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</si>
  <si>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</si>
  <si>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</si>
  <si>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</si>
  <si>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</si>
  <si>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</si>
  <si>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</si>
  <si>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</si>
  <si>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</si>
  <si>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</si>
  <si>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</si>
  <si>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</si>
  <si>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</si>
  <si>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</si>
  <si>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</si>
  <si>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</si>
  <si>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</si>
  <si>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</si>
  <si>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</si>
  <si>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</si>
  <si>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</si>
  <si>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</si>
  <si>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</si>
  <si>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</si>
  <si>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</si>
  <si>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</si>
  <si>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</si>
  <si>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</si>
  <si>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</si>
  <si>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</si>
  <si>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</si>
  <si>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</si>
  <si>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</si>
  <si>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</si>
  <si>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</si>
  <si>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</si>
  <si>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</si>
  <si>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</si>
  <si>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</si>
  <si>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</si>
  <si>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</si>
  <si>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</si>
  <si>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</si>
  <si>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</si>
  <si>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</si>
  <si>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</si>
  <si>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</si>
  <si>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</si>
  <si>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</si>
  <si>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</si>
  <si>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</si>
  <si>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</si>
  <si>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</si>
  <si>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</si>
  <si>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</si>
  <si>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</si>
  <si>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</si>
  <si>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</si>
  <si>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</si>
  <si>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</si>
  <si>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</si>
  <si>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</si>
  <si>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</si>
  <si>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</si>
  <si>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</si>
  <si>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</si>
  <si>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</si>
  <si>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</si>
  <si>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</si>
  <si>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</si>
  <si>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</si>
  <si>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</si>
  <si>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</si>
  <si>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</si>
  <si>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</si>
  <si>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</si>
  <si>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</si>
  <si>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</si>
  <si>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</si>
  <si>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</si>
  <si>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</si>
  <si>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</si>
  <si>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</si>
  <si>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</si>
  <si>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</si>
  <si>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</si>
  <si>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</si>
  <si>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</si>
  <si>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</si>
  <si>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</si>
  <si>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</si>
  <si>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</si>
  <si>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</si>
  <si>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</si>
  <si>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</si>
  <si>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</si>
  <si>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</si>
  <si>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</si>
  <si>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</si>
  <si>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</si>
  <si>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</si>
  <si>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</si>
  <si>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</si>
  <si>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</si>
  <si>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</si>
  <si>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</si>
  <si>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</si>
  <si>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</si>
  <si>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</si>
  <si>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</si>
  <si>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</si>
  <si>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</si>
  <si>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</si>
  <si>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</si>
  <si>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</si>
  <si>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</si>
  <si>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</si>
  <si>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</si>
  <si>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</si>
  <si>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</si>
  <si>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</si>
  <si>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</si>
  <si>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</si>
  <si>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</si>
  <si>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</si>
  <si>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</si>
  <si>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</si>
  <si>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</si>
  <si>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</si>
  <si>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</si>
  <si>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</si>
  <si>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</si>
  <si>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</si>
  <si>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</si>
  <si>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</si>
  <si>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</si>
  <si>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</si>
  <si>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</si>
  <si>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</si>
  <si>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</si>
  <si>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</si>
  <si>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</si>
  <si>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</si>
  <si>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</si>
  <si>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</si>
  <si>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</si>
  <si>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</si>
  <si>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</si>
  <si>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</si>
  <si>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</si>
  <si>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</si>
  <si>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</si>
  <si>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</si>
  <si>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</si>
  <si>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</si>
  <si>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</si>
  <si>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</si>
  <si>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</si>
  <si>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</si>
  <si>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</si>
  <si>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</si>
  <si>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</si>
  <si>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</si>
  <si>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</si>
  <si>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</si>
  <si>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</si>
  <si>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</si>
  <si>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</si>
  <si>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</si>
  <si>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</si>
  <si>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</si>
  <si>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</si>
  <si>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</si>
  <si>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</si>
  <si>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</si>
  <si>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</si>
  <si>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</si>
  <si>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</si>
  <si>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</si>
  <si>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</si>
  <si>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</si>
  <si>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</si>
  <si>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</si>
  <si>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</si>
  <si>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</si>
  <si>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</si>
  <si>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</si>
  <si>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</si>
  <si>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</si>
  <si>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</si>
  <si>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</si>
  <si>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</si>
  <si>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</si>
  <si>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</si>
  <si>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</si>
  <si>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</si>
  <si>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</si>
  <si>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</si>
  <si>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</si>
  <si>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</si>
  <si>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</si>
  <si>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</si>
  <si>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</si>
  <si>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</si>
  <si>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</si>
  <si>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</si>
  <si>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</si>
  <si>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</si>
  <si>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</si>
  <si>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</si>
  <si>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</si>
  <si>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</si>
  <si>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</si>
  <si>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</si>
  <si>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</si>
  <si>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</si>
  <si>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</si>
  <si>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</si>
  <si>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</si>
  <si>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</si>
  <si>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</si>
  <si>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</si>
  <si>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</si>
  <si>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</si>
  <si>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</si>
  <si>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</si>
  <si>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</si>
  <si>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</si>
  <si>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</si>
  <si>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</si>
  <si>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</si>
  <si>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</si>
  <si>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</si>
  <si>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</si>
  <si>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</si>
  <si>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</si>
  <si>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</si>
  <si>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</si>
  <si>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</si>
  <si>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</si>
  <si>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</si>
  <si>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</si>
  <si>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</si>
  <si>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</si>
  <si>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</si>
  <si>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</si>
  <si>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</si>
  <si>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</si>
  <si>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</si>
  <si>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</si>
  <si>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</si>
  <si>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</si>
  <si>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</si>
  <si>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</si>
  <si>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</si>
  <si>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</si>
  <si>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</si>
  <si>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</si>
  <si>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</si>
  <si>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</si>
  <si>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</si>
  <si>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</si>
  <si>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</si>
  <si>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</si>
  <si>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</si>
  <si>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</si>
  <si>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</si>
  <si>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</si>
  <si>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</si>
  <si>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</si>
  <si>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</si>
  <si>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</si>
  <si>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</si>
  <si>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</si>
  <si>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</si>
  <si>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</si>
  <si>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</si>
  <si>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</si>
  <si>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</si>
  <si>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</si>
  <si>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</si>
  <si>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</si>
  <si>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</si>
  <si>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</si>
  <si>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</si>
  <si>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</si>
  <si>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</si>
  <si>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</si>
  <si>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</si>
  <si>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</si>
  <si>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</si>
  <si>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</si>
  <si>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</si>
  <si>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</si>
  <si>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</si>
  <si>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</si>
  <si>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</si>
  <si>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</si>
  <si>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</si>
  <si>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</si>
  <si>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</si>
  <si>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</si>
  <si>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</si>
  <si>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</si>
  <si>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</si>
  <si>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</si>
  <si>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</si>
  <si>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</si>
  <si>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</si>
  <si>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</si>
  <si>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</si>
  <si>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</si>
  <si>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</si>
  <si>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</si>
  <si>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</si>
  <si>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</si>
  <si>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</si>
  <si>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</si>
  <si>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</si>
  <si>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</si>
  <si>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</si>
  <si>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</si>
  <si>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</si>
  <si>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</si>
  <si>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</si>
  <si>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</si>
  <si>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</si>
  <si>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</si>
  <si>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</si>
  <si>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</si>
  <si>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</si>
  <si>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</si>
  <si>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</si>
  <si>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</si>
  <si>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</si>
  <si>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</si>
  <si>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</si>
  <si>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</si>
  <si>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</si>
  <si>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</si>
  <si>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</si>
  <si>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</si>
  <si>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</si>
  <si>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</si>
  <si>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</si>
  <si>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</si>
  <si>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</si>
  <si>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</si>
  <si>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</si>
  <si>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</si>
  <si>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</si>
  <si>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</si>
  <si>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</si>
  <si>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</si>
  <si>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</si>
  <si>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</si>
  <si>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</si>
  <si>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</si>
  <si>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</si>
  <si>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</si>
  <si>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</si>
  <si>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</si>
  <si>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</si>
  <si>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</si>
  <si>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</si>
  <si>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</si>
  <si>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</si>
  <si>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</si>
  <si>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</si>
  <si>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</si>
  <si>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</si>
  <si>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</si>
  <si>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</si>
  <si>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</si>
  <si>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</si>
  <si>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</si>
  <si>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</si>
  <si>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</si>
  <si>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</si>
  <si>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</si>
  <si>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</si>
  <si>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</si>
  <si>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</si>
  <si>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</si>
  <si>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</si>
  <si>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</si>
  <si>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</si>
  <si>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</si>
  <si>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</si>
  <si>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</si>
  <si>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</si>
  <si>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</si>
  <si>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</si>
  <si>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</si>
  <si>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</si>
  <si>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</si>
  <si>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</si>
  <si>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</si>
  <si>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</si>
  <si>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</si>
  <si>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</si>
  <si>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</si>
  <si>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</si>
  <si>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</si>
  <si>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</si>
  <si>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</si>
  <si>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</si>
  <si>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</si>
  <si>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</si>
  <si>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</si>
  <si>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</si>
  <si>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</si>
  <si>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</si>
  <si>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</si>
  <si>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</si>
  <si>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</si>
  <si>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</si>
  <si>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</si>
  <si>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</si>
  <si>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</si>
  <si>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</si>
  <si>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</si>
  <si>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</si>
  <si>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</si>
  <si>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</si>
  <si>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</si>
  <si>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</si>
  <si>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</si>
  <si>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</si>
  <si>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</si>
  <si>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</si>
  <si>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</si>
  <si>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</si>
  <si>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</si>
  <si>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</si>
  <si>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</si>
  <si>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</si>
  <si>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</si>
  <si>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</si>
  <si>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</si>
  <si>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</si>
  <si>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</si>
  <si>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</si>
  <si>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</si>
  <si>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</si>
  <si>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</si>
  <si>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</si>
  <si>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</si>
  <si>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</si>
  <si>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</si>
  <si>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</si>
  <si>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</si>
  <si>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</si>
  <si>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</si>
  <si>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</si>
  <si>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</si>
  <si>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</si>
  <si>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</si>
  <si>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</si>
  <si>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</si>
  <si>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</si>
  <si>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</si>
  <si>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</si>
  <si>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</si>
  <si>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</si>
  <si>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</si>
  <si>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</si>
  <si>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</si>
  <si>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</si>
  <si>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</si>
  <si>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</si>
  <si>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</si>
  <si>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</si>
  <si>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</si>
  <si>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</si>
  <si>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</si>
  <si>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</si>
  <si>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</si>
  <si>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</si>
  <si>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</si>
  <si>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</si>
  <si>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</si>
  <si>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</si>
  <si>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</si>
  <si>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</si>
  <si>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</si>
  <si>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</si>
  <si>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</si>
  <si>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</si>
  <si>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</si>
  <si>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</si>
  <si>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</si>
  <si>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</si>
  <si>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</si>
  <si>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</si>
  <si>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</si>
  <si>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</si>
  <si>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</si>
  <si>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</si>
  <si>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</si>
  <si>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</si>
  <si>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</si>
  <si>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</si>
  <si>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</si>
  <si>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</si>
  <si>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</si>
  <si>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</si>
  <si>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</si>
  <si>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</si>
  <si>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</si>
  <si>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</si>
  <si>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</si>
  <si>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</si>
  <si>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</si>
  <si>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</si>
  <si>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</si>
  <si>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</si>
  <si>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</si>
  <si>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</si>
  <si>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</si>
  <si>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</si>
  <si>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</si>
  <si>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</si>
  <si>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</si>
  <si>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</si>
  <si>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</si>
  <si>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</si>
  <si>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</si>
  <si>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</si>
  <si>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</si>
  <si>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</si>
  <si>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</si>
  <si>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</si>
  <si>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</si>
  <si>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</si>
  <si>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</si>
  <si>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</si>
  <si>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</si>
  <si>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</si>
  <si>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</si>
  <si>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</si>
  <si>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</si>
  <si>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</si>
  <si>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</si>
  <si>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</si>
  <si>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</si>
  <si>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</si>
  <si>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</si>
  <si>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</si>
  <si>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</si>
  <si>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</si>
  <si>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</si>
  <si>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</si>
  <si>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</si>
  <si>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</si>
  <si>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</si>
  <si>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</si>
  <si>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</si>
  <si>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</si>
  <si>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</si>
  <si>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</si>
  <si>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</si>
  <si>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</si>
  <si>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</si>
  <si>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</si>
  <si>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</si>
  <si>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</si>
  <si>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</si>
  <si>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</si>
  <si>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</si>
  <si>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</si>
  <si>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</si>
  <si>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</si>
  <si>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</si>
  <si>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</si>
  <si>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</si>
  <si>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</si>
  <si>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</si>
  <si>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</si>
  <si>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</si>
  <si>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</si>
  <si>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</si>
  <si>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</si>
  <si>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</si>
  <si>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</si>
  <si>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</si>
  <si>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</si>
  <si>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</si>
  <si>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</si>
  <si>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</si>
  <si>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</si>
  <si>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</si>
  <si>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</si>
  <si>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</si>
  <si>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</si>
  <si>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</si>
  <si>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</si>
  <si>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</si>
  <si>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</si>
  <si>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</si>
  <si>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</si>
  <si>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</si>
  <si>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</si>
  <si>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</si>
  <si>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</si>
  <si>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</si>
  <si>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</si>
  <si>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</si>
  <si>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</si>
  <si>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</si>
  <si>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</si>
  <si>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</si>
  <si>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</si>
  <si>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</si>
  <si>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</si>
  <si>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</si>
  <si>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</si>
  <si>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</si>
  <si>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</si>
  <si>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</si>
  <si>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</si>
  <si>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</si>
  <si>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</si>
  <si>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</si>
  <si>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</si>
  <si>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</si>
  <si>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</si>
  <si>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</si>
  <si>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</si>
  <si>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</si>
  <si>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</si>
  <si>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</si>
  <si>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</si>
  <si>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</si>
  <si>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</si>
  <si>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</si>
  <si>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</si>
  <si>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</si>
  <si>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</si>
  <si>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</si>
  <si>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</si>
  <si>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</si>
  <si>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</si>
  <si>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</si>
  <si>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</si>
  <si>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</si>
  <si>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</si>
  <si>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</si>
  <si>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</si>
  <si>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</si>
  <si>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</si>
  <si>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</si>
  <si>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</si>
  <si>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</si>
  <si>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</si>
  <si>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</si>
  <si>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</si>
  <si>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</si>
  <si>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</si>
  <si>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</si>
  <si>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</si>
  <si>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</si>
  <si>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</si>
  <si>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</si>
  <si>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</si>
  <si>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</si>
  <si>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</si>
  <si>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</si>
  <si>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</si>
  <si>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</si>
  <si>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</si>
  <si>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</si>
  <si>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</si>
  <si>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</si>
  <si>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</si>
  <si>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</si>
  <si>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</si>
  <si>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</si>
  <si>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</si>
  <si>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</si>
  <si>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</si>
  <si>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</si>
  <si>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</si>
  <si>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</si>
  <si>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</si>
  <si>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</si>
  <si>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</si>
  <si>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</si>
  <si>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</si>
  <si>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</si>
  <si>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</si>
  <si>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</si>
  <si>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</si>
  <si>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</si>
  <si>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</si>
  <si>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</si>
  <si>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</si>
  <si>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</si>
  <si>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</si>
  <si>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</si>
  <si>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</si>
  <si>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</si>
  <si>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</si>
  <si>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</si>
  <si>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</si>
  <si>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</si>
  <si>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</si>
  <si>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</si>
  <si>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</si>
  <si>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</si>
  <si>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</si>
  <si>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</si>
  <si>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</si>
  <si>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</si>
  <si>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</si>
  <si>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</si>
  <si>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</si>
  <si>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</si>
  <si>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</si>
  <si>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</si>
  <si>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</si>
  <si>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</si>
  <si>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</si>
  <si>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</si>
  <si>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</si>
  <si>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</si>
  <si>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</si>
  <si>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</si>
  <si>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</si>
  <si>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</si>
  <si>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</si>
  <si>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</si>
  <si>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</si>
  <si>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</si>
  <si>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</si>
  <si>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</si>
  <si>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</si>
  <si>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</si>
  <si>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</si>
  <si>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</si>
  <si>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</si>
  <si>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</si>
  <si>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</si>
  <si>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</si>
  <si>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</si>
  <si>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</si>
  <si>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</si>
  <si>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</si>
  <si>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</si>
  <si>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</si>
  <si>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</si>
  <si>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</si>
  <si>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</si>
  <si>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</si>
  <si>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</si>
  <si>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</si>
  <si>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</si>
  <si>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</si>
  <si>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</si>
  <si>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</si>
  <si>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</si>
  <si>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</si>
  <si>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</si>
  <si>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</si>
  <si>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</si>
  <si>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</si>
  <si>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</si>
  <si>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</si>
  <si>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</si>
  <si>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</si>
  <si>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</si>
  <si>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</si>
  <si>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</si>
  <si>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</si>
  <si>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</si>
  <si>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</si>
  <si>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</si>
  <si>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</si>
  <si>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</si>
  <si>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</si>
  <si>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</si>
  <si>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</si>
  <si>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</si>
  <si>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</si>
  <si>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</si>
  <si>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</si>
  <si>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</si>
  <si>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</si>
  <si>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</si>
  <si>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</si>
  <si>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</si>
  <si>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</si>
  <si>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</si>
  <si>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</si>
  <si>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</si>
  <si>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</si>
  <si>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</si>
  <si>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</si>
  <si>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</si>
  <si>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</si>
  <si>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</si>
  <si>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</si>
  <si>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</si>
  <si>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</si>
  <si>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</si>
  <si>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</si>
  <si>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</si>
  <si>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</si>
  <si>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</si>
  <si>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</si>
  <si>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</si>
  <si>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</si>
  <si>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</si>
  <si>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</si>
  <si>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</si>
  <si>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</si>
  <si>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</si>
  <si>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</si>
  <si>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</si>
  <si>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</si>
  <si>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</si>
  <si>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</si>
  <si>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</si>
  <si>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</si>
  <si>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</si>
  <si>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</si>
  <si>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</si>
  <si>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</si>
  <si>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</si>
  <si>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</si>
  <si>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</si>
  <si>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</si>
  <si>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</si>
  <si>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</si>
  <si>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</si>
  <si>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</si>
  <si>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</si>
  <si>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</si>
  <si>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</si>
  <si>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</si>
  <si>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</si>
  <si>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</si>
  <si>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</si>
  <si>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</si>
  <si>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</si>
  <si>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</si>
  <si>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</si>
  <si>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</si>
  <si>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</si>
  <si>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</si>
  <si>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</si>
  <si>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</si>
  <si>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</si>
  <si>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</si>
  <si>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</si>
  <si>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</si>
  <si>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</si>
  <si>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</si>
  <si>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</si>
  <si>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</si>
  <si>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</si>
  <si>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</si>
  <si>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</si>
  <si>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</si>
  <si>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</si>
  <si>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</si>
  <si>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</si>
  <si>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</si>
  <si>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</si>
  <si>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</si>
  <si>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</si>
  <si>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</si>
  <si>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</si>
  <si>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</si>
  <si>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</si>
  <si>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</si>
  <si>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</si>
  <si>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</si>
  <si>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</si>
  <si>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</si>
  <si>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</si>
  <si>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</si>
  <si>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</si>
  <si>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</si>
  <si>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</si>
  <si>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</si>
  <si>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</si>
  <si>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</si>
  <si>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</si>
  <si>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</si>
  <si>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</si>
  <si>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</si>
  <si>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</si>
  <si>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</si>
  <si>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</si>
  <si>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</si>
  <si>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</si>
  <si>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</si>
  <si>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</si>
  <si>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</si>
  <si>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</si>
  <si>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</si>
  <si>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</si>
  <si>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</si>
  <si>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</si>
  <si>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</si>
  <si>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</si>
  <si>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</si>
  <si>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</si>
  <si>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</si>
  <si>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</si>
  <si>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</si>
  <si>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</si>
  <si>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</si>
  <si>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</si>
  <si>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</si>
  <si>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</si>
  <si>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</si>
  <si>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</si>
  <si>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</si>
  <si>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</si>
  <si>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</si>
  <si>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</si>
  <si>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</si>
  <si>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</si>
  <si>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</si>
  <si>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</si>
  <si>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</si>
  <si>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</si>
  <si>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</si>
  <si>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</si>
  <si>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</si>
  <si>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</si>
  <si>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</si>
  <si>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</si>
  <si>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</si>
  <si>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</si>
  <si>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</si>
  <si>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</si>
  <si>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</si>
  <si>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</si>
  <si>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</si>
  <si>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</si>
  <si>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</si>
  <si>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</si>
  <si>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</si>
  <si>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</si>
  <si>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</si>
  <si>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</si>
  <si>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</si>
  <si>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</si>
  <si>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</si>
  <si>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</si>
  <si>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</si>
  <si>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</si>
  <si>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</si>
  <si>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</si>
  <si>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</si>
  <si>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</si>
  <si>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</si>
  <si>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</si>
  <si>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</si>
  <si>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</si>
  <si>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</si>
  <si>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</si>
  <si>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</si>
  <si>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</si>
  <si>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</si>
  <si>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</si>
  <si>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</si>
  <si>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</si>
  <si>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</si>
  <si>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</si>
  <si>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</si>
  <si>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</si>
  <si>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</si>
  <si>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</si>
  <si>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</si>
  <si>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</si>
  <si>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</si>
  <si>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</si>
  <si>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</si>
  <si>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</si>
  <si>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</si>
  <si>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</si>
  <si>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</si>
  <si>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</si>
  <si>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</si>
  <si>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</si>
  <si>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</si>
  <si>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</si>
  <si>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</si>
  <si>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</si>
  <si>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</si>
  <si>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</si>
  <si>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</si>
  <si>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</si>
  <si>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</si>
  <si>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</si>
  <si>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</si>
  <si>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</si>
  <si>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</si>
  <si>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</si>
  <si>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</si>
  <si>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</si>
  <si>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</si>
  <si>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</si>
  <si>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</si>
  <si>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</si>
  <si>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</si>
  <si>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</si>
  <si>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</si>
  <si>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</si>
  <si>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</si>
  <si>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</si>
  <si>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</si>
  <si>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</si>
  <si>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</si>
  <si>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</si>
  <si>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</si>
  <si>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</si>
  <si>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</si>
  <si>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</si>
  <si>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</si>
  <si>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</si>
  <si>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</si>
  <si>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</si>
  <si>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</si>
  <si>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</si>
  <si>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</si>
  <si>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</si>
  <si>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</si>
  <si>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</si>
  <si>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</si>
  <si>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</si>
  <si>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</si>
  <si>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</si>
  <si>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</si>
  <si>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</si>
  <si>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</si>
  <si>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</si>
  <si>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</si>
  <si>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</si>
  <si>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</si>
  <si>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</si>
  <si>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</si>
  <si>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</si>
  <si>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</si>
  <si>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</si>
  <si>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</si>
  <si>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</si>
  <si>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</si>
  <si>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</si>
  <si>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</si>
  <si>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</si>
  <si>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</si>
  <si>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</si>
  <si>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</si>
  <si>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</si>
  <si>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</si>
  <si>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</si>
  <si>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</si>
  <si>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</si>
  <si>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</si>
  <si>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</si>
  <si>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</si>
  <si>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</si>
  <si>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</si>
  <si>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</si>
  <si>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</si>
  <si>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</si>
  <si>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</si>
  <si>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</si>
  <si>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</si>
  <si>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</si>
  <si>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</si>
  <si>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</si>
  <si>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</si>
  <si>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</si>
  <si>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</si>
  <si>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</si>
  <si>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</si>
  <si>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</si>
  <si>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</si>
  <si>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</si>
  <si>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</si>
  <si>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</si>
  <si>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</si>
  <si>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</si>
  <si>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</si>
  <si>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</si>
  <si>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</si>
  <si>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</si>
  <si>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</si>
  <si>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</si>
  <si>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</si>
  <si>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</si>
  <si>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</si>
  <si>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</si>
  <si>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</si>
  <si>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</si>
  <si>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</si>
  <si>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</si>
  <si>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</si>
  <si>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</si>
  <si>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</si>
  <si>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</si>
  <si>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</si>
  <si>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</si>
  <si>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</si>
  <si>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</si>
  <si>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</si>
  <si>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</si>
  <si>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</si>
  <si>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</si>
  <si>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</si>
  <si>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</si>
  <si>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</si>
  <si>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</si>
  <si>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</si>
  <si>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</si>
  <si>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</si>
  <si>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</si>
  <si>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</si>
  <si>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</si>
  <si>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</si>
  <si>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</si>
  <si>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</si>
  <si>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</si>
  <si>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</si>
  <si>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</si>
  <si>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</si>
  <si>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</si>
  <si>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</si>
  <si>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</si>
  <si>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</si>
  <si>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</si>
  <si>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</si>
  <si>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</si>
  <si>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</si>
  <si>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</si>
  <si>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</si>
  <si>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</si>
  <si>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</si>
  <si>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</si>
  <si>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</si>
  <si>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</si>
  <si>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</si>
  <si>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</si>
  <si>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</si>
  <si>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</si>
  <si>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</si>
  <si>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</si>
  <si>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</si>
  <si>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</si>
  <si>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</si>
  <si>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</si>
  <si>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</si>
  <si>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</si>
  <si>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</si>
  <si>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</si>
  <si>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</si>
  <si>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</si>
  <si>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</si>
  <si>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</si>
  <si>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</si>
  <si>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</si>
  <si>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</si>
  <si>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</si>
  <si>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</si>
  <si>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</si>
  <si>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</si>
  <si>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</si>
  <si>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</si>
  <si>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</si>
  <si>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</si>
  <si>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</si>
  <si>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</si>
  <si>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</si>
  <si>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</si>
  <si>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</si>
  <si>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</si>
  <si>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</si>
  <si>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</si>
  <si>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</si>
  <si>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</si>
  <si>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</si>
  <si>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</si>
  <si>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</si>
  <si>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</si>
  <si>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</si>
  <si>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</si>
  <si>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</si>
  <si>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</si>
  <si>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</si>
  <si>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</si>
  <si>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</si>
  <si>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</si>
  <si>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</si>
  <si>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</si>
  <si>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</si>
  <si>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</si>
  <si>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</si>
  <si>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</si>
  <si>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</si>
  <si>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</si>
  <si>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</si>
  <si>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</si>
  <si>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</si>
  <si>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</si>
  <si>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</si>
  <si>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</si>
  <si>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</si>
  <si>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</si>
  <si>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</si>
  <si>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</si>
  <si>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</si>
  <si>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</si>
  <si>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</si>
  <si>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</si>
  <si>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</si>
  <si>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</si>
  <si>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</si>
  <si>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</si>
  <si>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</si>
  <si>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</si>
  <si>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</si>
  <si>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</si>
  <si>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</si>
  <si>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</si>
  <si>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</si>
  <si>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</si>
  <si>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</si>
  <si>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</si>
  <si>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</si>
  <si>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</si>
  <si>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</si>
  <si>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</si>
  <si>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</si>
  <si>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</si>
  <si>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</si>
  <si>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</si>
  <si>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</si>
  <si>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</si>
  <si>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</si>
  <si>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</si>
  <si>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</si>
  <si>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</si>
  <si>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</si>
  <si>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</si>
  <si>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</si>
  <si>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</si>
  <si>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</si>
  <si>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</si>
  <si>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</si>
  <si>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</si>
  <si>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</si>
  <si>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</si>
  <si>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</si>
  <si>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</si>
  <si>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</si>
  <si>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</si>
  <si>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</si>
  <si>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</si>
  <si>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</si>
  <si>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</si>
  <si>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</si>
  <si>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</si>
  <si>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</si>
  <si>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</si>
  <si>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</si>
  <si>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</si>
  <si>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</si>
  <si>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</si>
  <si>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</si>
  <si>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</si>
  <si>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</si>
  <si>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</si>
  <si>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</si>
  <si>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</si>
  <si>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</si>
  <si>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</si>
  <si>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</si>
  <si>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</si>
  <si>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</si>
  <si>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</si>
  <si>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</si>
  <si>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</si>
  <si>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</si>
  <si>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</si>
  <si>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</si>
  <si>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</si>
  <si>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</si>
  <si>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</si>
  <si>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</si>
  <si>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</si>
  <si>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</si>
  <si>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</si>
  <si>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</si>
  <si>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</si>
  <si>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</si>
  <si>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</si>
  <si>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</si>
  <si>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</si>
  <si>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</si>
  <si>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</si>
  <si>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</si>
  <si>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</si>
  <si>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</si>
  <si>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</si>
  <si>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</si>
  <si>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</si>
  <si>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</si>
  <si>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</si>
  <si>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</si>
  <si>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</si>
  <si>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</si>
  <si>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</si>
  <si>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</si>
  <si>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</si>
  <si>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</si>
  <si>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</si>
  <si>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</si>
  <si>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</si>
  <si>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</si>
  <si>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</si>
  <si>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</si>
  <si>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</si>
  <si>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</si>
  <si>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</si>
  <si>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</si>
  <si>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</si>
  <si>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</si>
  <si>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</si>
  <si>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</si>
  <si>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</si>
  <si>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</si>
  <si>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</si>
  <si>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</si>
  <si>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</si>
  <si>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</si>
  <si>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</si>
  <si>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</si>
  <si>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</si>
  <si>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</si>
  <si>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</si>
  <si>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</si>
  <si>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</si>
  <si>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</si>
  <si>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</si>
  <si>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</si>
  <si>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</si>
  <si>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</si>
  <si>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</si>
  <si>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</si>
  <si>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</si>
  <si>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</si>
  <si>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</si>
  <si>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</si>
  <si>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</si>
  <si>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</si>
  <si>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</si>
  <si>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</si>
  <si>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</si>
  <si>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</si>
  <si>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</si>
  <si>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</si>
  <si>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</si>
  <si>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</si>
  <si>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</si>
  <si>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</si>
  <si>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</si>
  <si>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</si>
  <si>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</si>
  <si>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</si>
  <si>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</si>
  <si>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</si>
  <si>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</si>
  <si>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</si>
  <si>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</si>
  <si>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</si>
  <si>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</si>
  <si>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</si>
  <si>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</si>
  <si>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</si>
  <si>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</si>
  <si>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</si>
  <si>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</si>
  <si>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</si>
  <si>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</si>
  <si>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</si>
  <si>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</si>
  <si>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</si>
  <si>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</si>
  <si>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</si>
  <si>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</si>
  <si>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</si>
  <si>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</si>
  <si>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</si>
  <si>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</si>
  <si>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</si>
  <si>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</si>
  <si>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</si>
  <si>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</si>
  <si>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</si>
  <si>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</si>
  <si>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</si>
  <si>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</si>
  <si>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</si>
  <si>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</si>
  <si>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</si>
  <si>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</si>
  <si>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</si>
  <si>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</si>
  <si>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</si>
  <si>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</si>
  <si>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</si>
  <si>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</si>
  <si>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</si>
  <si>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</si>
  <si>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</si>
  <si>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</si>
  <si>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</si>
  <si>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</si>
  <si>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</si>
  <si>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</si>
  <si>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</si>
  <si>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</si>
  <si>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</si>
  <si>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</si>
  <si>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</si>
  <si>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</si>
  <si>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</si>
  <si>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</si>
  <si>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</si>
  <si>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</si>
  <si>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</si>
  <si>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</si>
  <si>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</si>
  <si>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</si>
  <si>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</si>
  <si>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</si>
  <si>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</si>
  <si>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</si>
  <si>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</si>
  <si>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</si>
  <si>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</si>
  <si>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</si>
  <si>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</si>
  <si>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</si>
  <si>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</si>
  <si>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</si>
  <si>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</si>
  <si>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</si>
  <si>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</si>
  <si>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</si>
  <si>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</si>
  <si>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</si>
  <si>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</si>
  <si>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</si>
  <si>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</si>
  <si>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</si>
  <si>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</si>
  <si>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</si>
  <si>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</si>
  <si>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</si>
  <si>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</si>
  <si>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</si>
  <si>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</si>
  <si>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</si>
  <si>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</si>
  <si>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</si>
  <si>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</si>
  <si>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</si>
  <si>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</si>
  <si>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</si>
  <si>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</si>
  <si>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</si>
  <si>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</si>
  <si>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</si>
  <si>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</si>
  <si>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</si>
  <si>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</si>
  <si>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</si>
  <si>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</si>
  <si>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</si>
  <si>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</si>
  <si>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</si>
  <si>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</si>
  <si>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</si>
  <si>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</si>
  <si>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</si>
  <si>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</si>
  <si>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</si>
  <si>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</si>
  <si>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</si>
  <si>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</si>
  <si>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</si>
  <si>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</si>
  <si>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</si>
  <si>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</si>
  <si>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</si>
  <si>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</si>
  <si>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</si>
  <si>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</si>
  <si>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</si>
  <si>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</si>
  <si>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</si>
  <si>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</si>
  <si>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</si>
  <si>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</si>
  <si>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</si>
  <si>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</si>
  <si>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</si>
  <si>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</si>
  <si>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</si>
  <si>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</si>
  <si>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</si>
  <si>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</si>
  <si>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</si>
  <si>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</si>
  <si>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</si>
  <si>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</si>
  <si>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</si>
  <si>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</si>
  <si>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</si>
  <si>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</si>
  <si>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</si>
  <si>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</si>
  <si>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</si>
  <si>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</si>
  <si>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</si>
  <si>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</si>
  <si>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</si>
  <si>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</si>
  <si>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</si>
  <si>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</si>
  <si>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</si>
  <si>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</si>
  <si>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</si>
  <si>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</si>
  <si>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</si>
  <si>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</si>
  <si>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</si>
  <si>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</si>
  <si>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</si>
  <si>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</si>
  <si>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</si>
  <si>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</si>
  <si>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</si>
  <si>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</si>
  <si>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</si>
  <si>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</si>
  <si>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</si>
  <si>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</si>
  <si>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</si>
  <si>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</si>
  <si>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</si>
  <si>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</si>
  <si>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</si>
  <si>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</si>
  <si>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</si>
  <si>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</si>
  <si>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</si>
  <si>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</si>
  <si>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</si>
  <si>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</si>
  <si>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</si>
  <si>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</si>
  <si>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</si>
  <si>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</si>
  <si>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</si>
  <si>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</si>
  <si>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</si>
  <si>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</si>
  <si>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</si>
  <si>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</si>
  <si>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</si>
  <si>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</si>
  <si>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</si>
  <si>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</si>
  <si>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</si>
  <si>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</si>
  <si>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</si>
  <si>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</si>
  <si>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</si>
  <si>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</si>
  <si>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</si>
  <si>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</si>
  <si>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</si>
  <si>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</si>
  <si>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</si>
  <si>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</si>
  <si>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</si>
  <si>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</si>
  <si>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</si>
  <si>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</si>
  <si>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</si>
  <si>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</si>
  <si>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</si>
  <si>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</si>
  <si>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</si>
  <si>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</si>
  <si>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</si>
  <si>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</si>
  <si>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</si>
  <si>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</si>
  <si>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</si>
  <si>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</si>
  <si>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</si>
  <si>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</si>
  <si>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</si>
  <si>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</si>
  <si>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</si>
  <si>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</si>
  <si>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</si>
  <si>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</si>
  <si>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</si>
  <si>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</si>
  <si>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</si>
  <si>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</si>
  <si>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</si>
  <si>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</si>
  <si>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</si>
  <si>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</si>
  <si>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</si>
  <si>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</si>
  <si>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</si>
  <si>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</si>
  <si>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</si>
  <si>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</si>
  <si>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</si>
  <si>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</si>
  <si>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</si>
  <si>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</si>
  <si>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</si>
  <si>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</si>
  <si>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</si>
  <si>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</si>
  <si>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</si>
  <si>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</si>
  <si>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</si>
  <si>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</si>
  <si>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</si>
  <si>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</si>
  <si>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</si>
  <si>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</si>
  <si>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</si>
  <si>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</si>
  <si>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</si>
  <si>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</si>
  <si>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</si>
  <si>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</si>
  <si>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</si>
  <si>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</si>
  <si>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</si>
  <si>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</si>
  <si>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</si>
  <si>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</si>
  <si>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</si>
  <si>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</si>
  <si>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</si>
  <si>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</si>
  <si>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</si>
  <si>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</si>
  <si>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</si>
  <si>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</si>
  <si>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</si>
  <si>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</si>
  <si>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</si>
  <si>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</si>
  <si>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</si>
  <si>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</si>
  <si>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</si>
  <si>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</si>
  <si>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</si>
  <si>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</si>
  <si>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</si>
  <si>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</si>
  <si>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</si>
  <si>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</si>
  <si>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</si>
  <si>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</si>
  <si>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</si>
  <si>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</si>
  <si>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</si>
  <si>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</si>
  <si>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</si>
  <si>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</si>
  <si>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</si>
  <si>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</si>
  <si>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</si>
  <si>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</si>
  <si>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</si>
  <si>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</si>
  <si>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</si>
  <si>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</si>
  <si>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</si>
  <si>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</si>
  <si>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</si>
  <si>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</si>
  <si>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</si>
  <si>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</si>
  <si>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</si>
  <si>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</si>
  <si>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</si>
  <si>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</si>
  <si>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</si>
  <si>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</si>
  <si>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</si>
  <si>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</si>
  <si>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</si>
  <si>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</si>
  <si>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</si>
  <si>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</si>
  <si>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</si>
  <si>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</si>
  <si>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</si>
  <si>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</si>
  <si>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</si>
  <si>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</si>
  <si>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</si>
  <si>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</si>
  <si>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</si>
  <si>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</si>
  <si>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</si>
  <si>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</si>
  <si>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</si>
  <si>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</si>
  <si>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</si>
  <si>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</si>
  <si>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</si>
  <si>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</si>
  <si>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</si>
  <si>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</si>
  <si>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</si>
  <si>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</si>
  <si>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</si>
  <si>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</si>
  <si>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</si>
  <si>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</si>
  <si>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</si>
  <si>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</si>
  <si>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</si>
  <si>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</si>
  <si>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</si>
  <si>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</si>
  <si>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</si>
  <si>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</si>
  <si>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</si>
  <si>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</si>
  <si>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</si>
  <si>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</si>
  <si>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</si>
  <si>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</si>
  <si>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</si>
  <si>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</si>
  <si>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</si>
  <si>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</si>
  <si>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</si>
  <si>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</si>
  <si>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</si>
  <si>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</si>
  <si>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</si>
  <si>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</si>
  <si>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</si>
  <si>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</si>
  <si>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</si>
  <si>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</si>
  <si>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</si>
  <si>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</si>
  <si>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</si>
  <si>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</si>
  <si>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</si>
  <si>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</si>
  <si>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</si>
  <si>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</si>
  <si>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</si>
  <si>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</si>
  <si>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</si>
  <si>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</si>
  <si>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</si>
  <si>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</si>
  <si>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</si>
  <si>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</si>
  <si>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</si>
  <si>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</si>
  <si>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</si>
  <si>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</si>
  <si>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</si>
  <si>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</si>
  <si>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</si>
  <si>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</si>
  <si>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</si>
  <si>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</si>
  <si>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</si>
  <si>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</si>
  <si>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</si>
  <si>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</si>
  <si>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</si>
  <si>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</si>
  <si>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</si>
  <si>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</si>
  <si>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</si>
  <si>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</si>
  <si>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</si>
  <si>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</si>
  <si>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</si>
  <si>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</si>
  <si>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</si>
  <si>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</si>
  <si>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</si>
  <si>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</si>
  <si>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</si>
  <si>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</si>
  <si>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</si>
  <si>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</si>
  <si>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</si>
  <si>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</si>
  <si>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</si>
  <si>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</si>
  <si>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</si>
  <si>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</si>
  <si>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</si>
  <si>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</si>
  <si>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</si>
  <si>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</si>
  <si>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</si>
  <si>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</si>
  <si>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</si>
  <si>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</si>
  <si>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</si>
  <si>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</si>
  <si>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</si>
  <si>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</si>
  <si>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</si>
  <si>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</si>
  <si>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</si>
  <si>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</si>
  <si>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</si>
  <si>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</si>
  <si>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</si>
  <si>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</si>
  <si>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</si>
  <si>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</si>
  <si>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</si>
  <si>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</si>
  <si>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</si>
  <si>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</si>
  <si>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</si>
  <si>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</si>
  <si>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</si>
  <si>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</si>
  <si>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</si>
  <si>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</si>
  <si>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</si>
  <si>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</si>
  <si>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</si>
  <si>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</si>
  <si>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</si>
  <si>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</si>
  <si>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</si>
  <si>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</si>
  <si>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</si>
  <si>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</si>
  <si>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</si>
  <si>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</si>
  <si>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</si>
  <si>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</si>
  <si>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</si>
  <si>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</si>
  <si>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</si>
  <si>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</si>
  <si>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</si>
  <si>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</si>
  <si>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</si>
  <si>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</si>
  <si>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</si>
  <si>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</si>
  <si>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</si>
  <si>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</si>
  <si>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</si>
  <si>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</si>
  <si>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</si>
  <si>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</si>
  <si>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</si>
  <si>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</si>
  <si>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</si>
  <si>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</si>
  <si>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</si>
  <si>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</si>
  <si>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</si>
  <si>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</si>
  <si>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</si>
  <si>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</si>
  <si>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</si>
  <si>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</si>
  <si>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</si>
  <si>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</si>
  <si>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</si>
  <si>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</si>
  <si>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</si>
  <si>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</si>
  <si>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</si>
  <si>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</si>
  <si>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</si>
  <si>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</si>
  <si>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</si>
  <si>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</si>
  <si>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</si>
  <si>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</si>
  <si>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</si>
  <si>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</si>
  <si>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</si>
  <si>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</si>
  <si>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</si>
  <si>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</si>
  <si>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</si>
  <si>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</si>
  <si>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</si>
  <si>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</si>
  <si>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</si>
  <si>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</si>
  <si>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</si>
  <si>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</si>
  <si>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</si>
  <si>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</si>
  <si>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</si>
  <si>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</si>
  <si>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</si>
  <si>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</si>
  <si>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</si>
  <si>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</si>
  <si>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</si>
  <si>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</si>
  <si>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</si>
  <si>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</si>
  <si>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</si>
  <si>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</si>
  <si>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</si>
  <si>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</si>
  <si>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</si>
  <si>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</si>
  <si>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</si>
  <si>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</si>
  <si>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</si>
  <si>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</si>
  <si>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</si>
  <si>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</si>
  <si>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</si>
  <si>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</si>
  <si>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</si>
  <si>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</si>
  <si>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</si>
  <si>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</si>
  <si>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</si>
  <si>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</si>
  <si>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</si>
  <si>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</si>
  <si>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</si>
  <si>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</si>
  <si>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</si>
  <si>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</si>
  <si>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</si>
  <si>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</si>
  <si>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</si>
  <si>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</si>
  <si>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</si>
  <si>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</si>
  <si>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</si>
  <si>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</si>
  <si>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</si>
  <si>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</si>
  <si>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</si>
  <si>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</si>
  <si>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</si>
  <si>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</si>
  <si>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</si>
  <si>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</si>
  <si>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</si>
  <si>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</si>
  <si>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</si>
  <si>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</si>
  <si>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</si>
  <si>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</si>
  <si>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</si>
  <si>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</si>
  <si>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</si>
  <si>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</si>
  <si>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</si>
  <si>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</si>
  <si>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</si>
  <si>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</si>
  <si>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</si>
  <si>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</si>
  <si>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</si>
  <si>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</si>
  <si>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</si>
  <si>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</si>
  <si>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</si>
  <si>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</si>
  <si>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</si>
  <si>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</si>
  <si>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</si>
  <si>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</si>
  <si>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</si>
  <si>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</si>
  <si>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</si>
  <si>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</si>
  <si>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</si>
  <si>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</si>
  <si>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</si>
  <si>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</si>
  <si>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</si>
  <si>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</si>
  <si>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</si>
  <si>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</si>
  <si>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</si>
  <si>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</si>
  <si>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</si>
  <si>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</si>
  <si>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</si>
  <si>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</si>
  <si>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</si>
  <si>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</si>
  <si>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</si>
  <si>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</si>
  <si>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</si>
  <si>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</si>
  <si>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</si>
  <si>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</si>
  <si>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</si>
  <si>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</si>
  <si>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</si>
  <si>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</si>
  <si>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</si>
  <si>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</si>
  <si>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</si>
  <si>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</si>
  <si>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</si>
  <si>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</si>
  <si>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</si>
  <si>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</si>
  <si>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</si>
  <si>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</si>
  <si>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</si>
  <si>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</si>
  <si>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</si>
  <si>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</si>
  <si>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</si>
  <si>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</si>
  <si>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</si>
  <si>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</si>
  <si>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</si>
  <si>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</si>
  <si>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</si>
  <si>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</si>
  <si>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</si>
  <si>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</si>
  <si>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</si>
  <si>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</si>
  <si>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</si>
  <si>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</si>
  <si>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</si>
  <si>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</si>
  <si>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</si>
  <si>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</si>
  <si>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</si>
  <si>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</si>
  <si>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</si>
  <si>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</si>
  <si>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</si>
  <si>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</si>
  <si>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</si>
  <si>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</si>
  <si>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</si>
  <si>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</si>
  <si>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</si>
  <si>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</si>
  <si>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</si>
  <si>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</si>
  <si>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</si>
  <si>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</si>
  <si>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</si>
  <si>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</si>
  <si>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</si>
  <si>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</si>
  <si>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</si>
  <si>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</si>
  <si>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</si>
  <si>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</si>
  <si>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</si>
  <si>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</si>
  <si>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</si>
  <si>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</si>
  <si>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</si>
  <si>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</si>
  <si>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</si>
  <si>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</si>
  <si>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</si>
  <si>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</si>
  <si>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</si>
  <si>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</si>
  <si>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</si>
  <si>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</si>
  <si>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</si>
  <si>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</si>
  <si>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</si>
  <si>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</si>
  <si>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</si>
  <si>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</si>
  <si>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</si>
  <si>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</si>
  <si>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</si>
  <si>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</si>
  <si>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</si>
  <si>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</si>
  <si>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</si>
  <si>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</si>
  <si>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</si>
  <si>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</si>
  <si>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</si>
  <si>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</si>
  <si>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</si>
  <si>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</si>
  <si>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</si>
  <si>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</si>
  <si>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</si>
  <si>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</si>
  <si>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</si>
  <si>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</si>
  <si>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</si>
  <si>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</si>
  <si>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</si>
  <si>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</si>
  <si>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</si>
  <si>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</si>
  <si>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</si>
  <si>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</si>
  <si>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</si>
  <si>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</si>
  <si>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</si>
  <si>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</si>
  <si>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</si>
  <si>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</si>
  <si>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</si>
  <si>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</si>
  <si>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</si>
  <si>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</si>
  <si>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</si>
  <si>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</si>
  <si>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</si>
  <si>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</si>
  <si>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</si>
  <si>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</si>
  <si>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</si>
  <si>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</si>
  <si>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</si>
  <si>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</si>
  <si>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</si>
  <si>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</si>
  <si>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</si>
  <si>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</si>
  <si>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</si>
  <si>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</si>
  <si>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</si>
  <si>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</si>
  <si>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</si>
  <si>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</si>
  <si>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</si>
  <si>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</si>
  <si>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</si>
  <si>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</si>
  <si>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</si>
  <si>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</si>
  <si>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</si>
  <si>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</si>
  <si>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</si>
  <si>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</si>
  <si>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</si>
  <si>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</si>
  <si>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</si>
  <si>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</si>
  <si>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</si>
  <si>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</si>
  <si>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</si>
  <si>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</si>
  <si>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</si>
  <si>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</si>
  <si>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</si>
  <si>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</si>
  <si>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</si>
  <si>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</si>
  <si>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</si>
  <si>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</si>
  <si>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</si>
  <si>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</si>
  <si>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</si>
  <si>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</si>
  <si>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</si>
  <si>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</si>
  <si>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</si>
  <si>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</si>
  <si>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</si>
  <si>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</si>
  <si>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</si>
  <si>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</si>
  <si>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</si>
  <si>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</si>
  <si>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</si>
  <si>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</si>
  <si>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</si>
  <si>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</si>
  <si>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</si>
  <si>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</si>
  <si>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</si>
  <si>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</si>
  <si>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</si>
  <si>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</si>
  <si>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</si>
  <si>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</si>
  <si>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</si>
  <si>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</si>
  <si>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</si>
  <si>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</si>
  <si>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</si>
  <si>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</si>
  <si>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</si>
  <si>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</si>
  <si>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</si>
  <si>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</si>
  <si>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</si>
  <si>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</si>
  <si>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</si>
  <si>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</si>
  <si>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</si>
  <si>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</si>
  <si>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</si>
  <si>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</si>
  <si>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</si>
  <si>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</si>
  <si>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</si>
  <si>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</si>
  <si>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</si>
  <si>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</si>
  <si>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</si>
  <si>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</si>
  <si>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</si>
  <si>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</si>
  <si>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</si>
  <si>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</si>
  <si>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</si>
  <si>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</si>
  <si>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</si>
  <si>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</si>
  <si>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</si>
  <si>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</si>
  <si>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</si>
  <si>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</si>
  <si>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</si>
  <si>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</si>
  <si>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</si>
  <si>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</si>
  <si>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</si>
  <si>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</si>
  <si>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</si>
  <si>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</si>
  <si>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</si>
  <si>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</si>
  <si>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</si>
  <si>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</si>
  <si>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</si>
  <si>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</si>
  <si>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</si>
  <si>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</si>
  <si>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</si>
  <si>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</si>
  <si>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</si>
  <si>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</si>
  <si>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</si>
  <si>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</si>
  <si>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</si>
  <si>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</si>
  <si>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</si>
  <si>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</si>
  <si>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</si>
  <si>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</si>
  <si>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</si>
  <si>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</si>
  <si>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</si>
  <si>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</si>
  <si>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</si>
  <si>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</si>
  <si>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</si>
  <si>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</si>
  <si>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</si>
  <si>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</si>
  <si>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</si>
  <si>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</si>
  <si>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</si>
  <si>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</si>
  <si>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</si>
  <si>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</si>
  <si>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</si>
  <si>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</si>
  <si>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</si>
  <si>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</si>
  <si>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</si>
  <si>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</si>
  <si>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</si>
  <si>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</si>
  <si>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</si>
  <si>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</si>
  <si>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</si>
  <si>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</si>
  <si>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</si>
  <si>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</si>
  <si>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</si>
  <si>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</si>
  <si>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</si>
  <si>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</si>
  <si>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</si>
  <si>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</si>
  <si>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</si>
  <si>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</si>
  <si>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</si>
  <si>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</si>
  <si>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</si>
  <si>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</si>
  <si>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</si>
  <si>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</si>
  <si>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</si>
  <si>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</si>
  <si>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</si>
  <si>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</si>
  <si>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</si>
  <si>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</si>
  <si>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</si>
  <si>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</si>
  <si>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</si>
  <si>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</si>
  <si>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</si>
  <si>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</si>
  <si>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</si>
  <si>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</si>
  <si>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</si>
  <si>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</si>
  <si>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</si>
  <si>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</si>
  <si>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</si>
  <si>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</si>
  <si>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</si>
  <si>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</si>
  <si>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</si>
  <si>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</si>
  <si>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</si>
  <si>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</si>
  <si>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</si>
  <si>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</si>
  <si>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</si>
  <si>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</si>
  <si>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</si>
  <si>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</si>
  <si>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</si>
  <si>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</si>
  <si>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</si>
  <si>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</si>
  <si>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</si>
  <si>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</si>
  <si>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</si>
  <si>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</si>
  <si>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</si>
  <si>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</si>
  <si>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</si>
  <si>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</si>
  <si>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</si>
  <si>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</si>
  <si>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</si>
  <si>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</si>
  <si>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</si>
  <si>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</si>
  <si>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</si>
  <si>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</si>
  <si>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</si>
  <si>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</si>
  <si>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</si>
  <si>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</si>
  <si>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</si>
  <si>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</si>
  <si>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</si>
  <si>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</si>
  <si>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</si>
  <si>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</si>
  <si>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</si>
  <si>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</si>
  <si>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</si>
  <si>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</si>
  <si>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</si>
  <si>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</si>
  <si>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</si>
  <si>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</si>
  <si>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</si>
  <si>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</si>
  <si>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</si>
  <si>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</si>
  <si>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</si>
  <si>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</si>
  <si>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</si>
  <si>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</si>
  <si>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</si>
  <si>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</si>
  <si>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</si>
  <si>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</si>
  <si>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</si>
  <si>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</si>
  <si>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</si>
  <si>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</si>
  <si>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</si>
  <si>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</si>
  <si>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</si>
  <si>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</si>
  <si>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</si>
  <si>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</si>
  <si>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</si>
  <si>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</si>
  <si>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</si>
  <si>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</si>
  <si>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</si>
  <si>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</si>
  <si>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</si>
  <si>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</si>
  <si>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</si>
  <si>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</si>
  <si>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</si>
  <si>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</si>
  <si>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</si>
  <si>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</si>
  <si>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</si>
  <si>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</si>
  <si>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</si>
  <si>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</si>
  <si>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</si>
  <si>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</si>
  <si>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</si>
  <si>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</si>
  <si>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</si>
  <si>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</si>
  <si>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</si>
  <si>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</si>
  <si>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</si>
  <si>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</si>
  <si>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</si>
  <si>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</si>
  <si>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</si>
  <si>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</si>
  <si>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</si>
  <si>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</si>
  <si>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</si>
  <si>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</si>
  <si>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</si>
  <si>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</si>
  <si>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</si>
  <si>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</si>
  <si>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</si>
  <si>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</si>
  <si>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</si>
  <si>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</si>
  <si>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</si>
  <si>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</si>
  <si>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</si>
  <si>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</si>
  <si>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</si>
  <si>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</si>
  <si>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</si>
  <si>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</si>
  <si>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</si>
  <si>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</si>
  <si>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</si>
  <si>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</si>
  <si>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</si>
  <si>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</si>
  <si>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</si>
  <si>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</si>
  <si>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</si>
  <si>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</si>
  <si>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</si>
  <si>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</si>
  <si>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</si>
  <si>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</si>
  <si>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</si>
  <si>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</si>
  <si>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</si>
  <si>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</si>
  <si>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</si>
  <si>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</si>
  <si>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</si>
  <si>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</si>
  <si>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</si>
  <si>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</si>
  <si>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</si>
  <si>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</si>
  <si>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</si>
  <si>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</si>
  <si>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</si>
  <si>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</si>
  <si>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</si>
  <si>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</si>
  <si>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</si>
  <si>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</si>
  <si>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</si>
  <si>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</si>
  <si>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</si>
  <si>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</si>
  <si>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</si>
  <si>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</si>
  <si>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</si>
  <si>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</si>
  <si>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</si>
  <si>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</si>
  <si>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</si>
  <si>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</si>
  <si>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</si>
  <si>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</si>
  <si>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</si>
  <si>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</si>
  <si>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</si>
  <si>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</si>
  <si>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</si>
  <si>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</si>
  <si>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</si>
  <si>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</si>
  <si>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</si>
  <si>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</si>
  <si>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</si>
  <si>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</si>
  <si>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</si>
  <si>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</si>
  <si>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</si>
  <si>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</si>
  <si>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</si>
  <si>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</si>
  <si>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</si>
  <si>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</si>
  <si>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</si>
  <si>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</si>
  <si>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</si>
  <si>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</si>
  <si>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</si>
  <si>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</si>
  <si>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</si>
  <si>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</si>
  <si>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</si>
  <si>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</si>
  <si>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</si>
  <si>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</si>
  <si>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</si>
  <si>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</si>
  <si>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</si>
  <si>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</si>
  <si>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</si>
  <si>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</si>
  <si>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</si>
  <si>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</si>
  <si>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</si>
  <si>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</si>
  <si>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</si>
  <si>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</si>
  <si>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</si>
  <si>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</si>
  <si>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</si>
  <si>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</si>
  <si>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</si>
  <si>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</si>
  <si>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</si>
  <si>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</si>
  <si>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</si>
  <si>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</si>
  <si>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</si>
  <si>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</si>
  <si>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</si>
  <si>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</si>
  <si>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</si>
  <si>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</si>
  <si>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</si>
  <si>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</si>
  <si>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</si>
  <si>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</si>
  <si>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</si>
  <si>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</si>
  <si>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</si>
  <si>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</si>
  <si>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</si>
  <si>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</si>
  <si>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</si>
  <si>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</si>
  <si>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</si>
  <si>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</si>
  <si>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</si>
  <si>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</si>
  <si>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</si>
  <si>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</si>
  <si>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</si>
  <si>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</si>
  <si>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</si>
  <si>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</si>
  <si>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</si>
  <si>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</si>
  <si>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</si>
  <si>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</si>
  <si>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</si>
  <si>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</si>
  <si>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</si>
  <si>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</si>
  <si>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</si>
  <si>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</si>
  <si>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</si>
  <si>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</si>
  <si>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</si>
  <si>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</si>
  <si>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</si>
  <si>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</si>
  <si>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</si>
  <si>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</si>
  <si>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</si>
  <si>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</si>
  <si>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</si>
  <si>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</si>
  <si>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</si>
  <si>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</si>
  <si>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</si>
  <si>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</si>
  <si>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</si>
  <si>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</si>
  <si>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</si>
  <si>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</si>
  <si>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</si>
  <si>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</si>
  <si>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</si>
  <si>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</si>
  <si>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</si>
  <si>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</si>
  <si>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</si>
  <si>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</si>
  <si>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</si>
  <si>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</si>
  <si>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</si>
  <si>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</si>
  <si>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</si>
  <si>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</si>
  <si>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</si>
  <si>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</si>
  <si>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</si>
  <si>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</si>
  <si>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</si>
  <si>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</si>
  <si>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</si>
  <si>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</si>
  <si>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</si>
  <si>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</si>
  <si>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</si>
  <si>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</si>
  <si>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</si>
  <si>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</si>
  <si>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</si>
  <si>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</si>
  <si>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</si>
  <si>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</si>
  <si>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</si>
  <si>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</si>
  <si>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</si>
  <si>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</si>
  <si>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</si>
  <si>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</si>
  <si>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</si>
  <si>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</si>
  <si>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</si>
  <si>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</si>
  <si>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</si>
  <si>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</si>
  <si>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</si>
  <si>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</si>
  <si>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</si>
  <si>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</si>
  <si>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</si>
  <si>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</si>
  <si>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</si>
  <si>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</si>
  <si>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</si>
  <si>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</si>
  <si>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</si>
  <si>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</si>
  <si>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</si>
  <si>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</si>
  <si>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</si>
  <si>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</si>
  <si>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</si>
  <si>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</si>
  <si>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</si>
  <si>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</si>
  <si>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</si>
  <si>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</si>
  <si>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</si>
  <si>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</si>
  <si>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</si>
  <si>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</si>
  <si>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</si>
  <si>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</si>
  <si>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</si>
  <si>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</si>
  <si>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</si>
  <si>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</si>
  <si>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</si>
  <si>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</si>
  <si>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</si>
  <si>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</si>
  <si>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</si>
  <si>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</si>
  <si>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</si>
  <si>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</si>
  <si>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</si>
  <si>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</si>
  <si>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</si>
  <si>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</si>
  <si>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</si>
  <si>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</si>
  <si>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</si>
  <si>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</si>
  <si>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</si>
  <si>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</si>
  <si>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</si>
  <si>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</si>
  <si>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</si>
  <si>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</si>
  <si>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</si>
  <si>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</si>
  <si>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</si>
  <si>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</si>
  <si>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</si>
  <si>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</si>
  <si>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</si>
  <si>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</si>
  <si>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</si>
  <si>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</si>
  <si>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</si>
  <si>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</si>
  <si>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</si>
  <si>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</si>
  <si>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</si>
  <si>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</si>
  <si>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</si>
  <si>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</si>
  <si>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</si>
  <si>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</si>
  <si>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</si>
  <si>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</si>
  <si>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</si>
  <si>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</si>
  <si>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</si>
  <si>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</si>
  <si>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</si>
  <si>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</si>
  <si>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</si>
  <si>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</si>
  <si>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</si>
  <si>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</si>
  <si>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</si>
  <si>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</si>
  <si>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</si>
  <si>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</si>
  <si>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</si>
  <si>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</si>
  <si>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</si>
  <si>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</si>
  <si>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</si>
  <si>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</si>
  <si>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</si>
  <si>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</si>
  <si>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</si>
  <si>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</si>
  <si>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</si>
  <si>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</si>
  <si>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</si>
  <si>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</si>
  <si>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</si>
  <si>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</si>
  <si>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</si>
  <si>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</si>
  <si>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</si>
  <si>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</si>
  <si>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</si>
  <si>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</si>
  <si>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</si>
  <si>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</si>
  <si>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</si>
  <si>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</si>
  <si>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</si>
  <si>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</si>
  <si>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</si>
  <si>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</si>
  <si>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</si>
  <si>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</si>
  <si>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</si>
  <si>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</si>
  <si>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</si>
  <si>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</si>
  <si>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</si>
  <si>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</si>
  <si>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</si>
  <si>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</si>
  <si>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</si>
  <si>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</si>
  <si>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</si>
  <si>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</si>
  <si>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</si>
  <si>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</si>
  <si>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</si>
  <si>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</si>
  <si>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</si>
  <si>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</si>
  <si>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</si>
  <si>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</si>
  <si>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</si>
  <si>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</si>
  <si>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</si>
  <si>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</si>
  <si>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</si>
  <si>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</si>
  <si>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</si>
  <si>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</si>
  <si>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</si>
  <si>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</si>
  <si>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</si>
  <si>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</si>
  <si>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</si>
  <si>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</si>
  <si>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</si>
  <si>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</si>
  <si>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</si>
  <si>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</si>
  <si>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</si>
  <si>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</si>
  <si>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</si>
  <si>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</si>
  <si>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</si>
  <si>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</si>
  <si>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</si>
  <si>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</si>
  <si>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</si>
  <si>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</si>
  <si>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</si>
  <si>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</si>
  <si>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</si>
  <si>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</si>
  <si>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</si>
  <si>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</si>
  <si>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</si>
  <si>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</si>
  <si>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</si>
  <si>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</si>
  <si>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</si>
  <si>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</si>
  <si>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</si>
  <si>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</si>
  <si>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</si>
  <si>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</si>
  <si>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</si>
  <si>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</si>
  <si>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</si>
  <si>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</si>
  <si>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</si>
  <si>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</si>
  <si>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</si>
  <si>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</si>
  <si>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</si>
  <si>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</si>
  <si>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</si>
  <si>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</si>
  <si>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</si>
  <si>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</si>
  <si>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</si>
  <si>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</si>
  <si>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</si>
  <si>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</si>
  <si>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</si>
  <si>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</si>
  <si>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</si>
  <si>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</si>
  <si>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</si>
  <si>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</si>
  <si>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</si>
  <si>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</si>
  <si>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</si>
  <si>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</si>
  <si>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</si>
  <si>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</si>
  <si>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</si>
  <si>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</si>
  <si>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</si>
  <si>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</si>
  <si>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</si>
  <si>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</si>
  <si>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</si>
  <si>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</si>
  <si>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</si>
  <si>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</si>
  <si>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</si>
  <si>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</si>
  <si>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</si>
  <si>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</si>
  <si>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</si>
  <si>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</si>
  <si>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</si>
  <si>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</si>
  <si>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</si>
  <si>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</si>
  <si>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</si>
  <si>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</si>
  <si>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</si>
  <si>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</si>
  <si>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</si>
  <si>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</si>
  <si>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</si>
  <si>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</si>
  <si>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</si>
  <si>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</si>
  <si>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</si>
  <si>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</si>
  <si>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</si>
  <si>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</si>
  <si>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</si>
  <si>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</si>
  <si>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</si>
  <si>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</si>
  <si>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</si>
  <si>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</si>
  <si>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</si>
  <si>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</si>
  <si>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</si>
  <si>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</si>
  <si>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</si>
  <si>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</si>
  <si>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</si>
  <si>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</si>
  <si>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</si>
  <si>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</si>
  <si>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</si>
  <si>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</si>
  <si>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</si>
  <si>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</si>
  <si>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</si>
  <si>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</si>
  <si>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</si>
  <si>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</si>
  <si>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</si>
  <si>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</si>
  <si>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</si>
  <si>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</si>
  <si>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</si>
  <si>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</si>
  <si>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</si>
  <si>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</si>
  <si>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</si>
  <si>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</si>
  <si>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</si>
  <si>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</si>
  <si>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</si>
  <si>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</si>
  <si>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</si>
  <si>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</si>
  <si>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</si>
  <si>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</si>
  <si>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</si>
  <si>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</si>
  <si>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</si>
  <si>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</si>
  <si>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</si>
  <si>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</si>
  <si>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</si>
  <si>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</si>
  <si>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</si>
  <si>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</si>
  <si>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</si>
  <si>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</si>
  <si>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</si>
  <si>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</si>
  <si>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</si>
  <si>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</si>
  <si>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</si>
  <si>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</si>
  <si>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</si>
  <si>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</si>
  <si>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</si>
  <si>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</si>
  <si>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</si>
  <si>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</si>
  <si>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</si>
  <si>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</si>
  <si>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</si>
  <si>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</si>
  <si>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</si>
  <si>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</si>
  <si>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</si>
  <si>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</si>
  <si>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</si>
  <si>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</si>
  <si>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</si>
  <si>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</si>
  <si>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</si>
  <si>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</si>
  <si>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</si>
  <si>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</si>
  <si>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</si>
  <si>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</si>
  <si>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</si>
  <si>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</si>
  <si>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</si>
  <si>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</si>
  <si>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</si>
  <si>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</si>
  <si>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</si>
  <si>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</si>
  <si>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</si>
  <si>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</si>
  <si>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</si>
  <si>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</si>
  <si>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</si>
  <si>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</si>
  <si>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</si>
  <si>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</si>
  <si>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</si>
  <si>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</si>
  <si>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</si>
  <si>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</si>
  <si>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</si>
  <si>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</si>
  <si>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</si>
  <si>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</si>
  <si>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</si>
  <si>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</si>
  <si>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</si>
  <si>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</si>
  <si>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</si>
  <si>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</si>
  <si>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</si>
  <si>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</si>
  <si>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</si>
  <si>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</si>
  <si>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</si>
  <si>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</si>
  <si>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</si>
  <si>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</si>
  <si>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</si>
  <si>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</si>
  <si>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</si>
  <si>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</si>
  <si>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</si>
  <si>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</si>
  <si>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</si>
  <si>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</si>
  <si>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</si>
  <si>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</si>
  <si>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</si>
  <si>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</si>
  <si>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</si>
  <si>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</si>
  <si>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</si>
  <si>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</si>
  <si>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</si>
  <si>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</si>
  <si>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</si>
  <si>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</si>
  <si>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</si>
  <si>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</si>
  <si>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</si>
  <si>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</si>
  <si>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</si>
  <si>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</si>
  <si>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</si>
  <si>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</si>
  <si>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</si>
  <si>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</si>
  <si>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</si>
  <si>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</si>
  <si>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</si>
  <si>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</si>
  <si>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</si>
  <si>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</si>
  <si>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</si>
  <si>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</si>
  <si>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</si>
  <si>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</si>
  <si>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</si>
  <si>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</si>
  <si>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</si>
  <si>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</si>
  <si>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</si>
  <si>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</si>
  <si>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</si>
  <si>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</si>
  <si>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</si>
  <si>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</si>
  <si>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</si>
  <si>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</si>
  <si>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</si>
  <si>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</si>
  <si>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</si>
  <si>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</si>
  <si>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</si>
  <si>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</si>
  <si>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</si>
  <si>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</si>
  <si>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</si>
  <si>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</si>
  <si>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</si>
  <si>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</si>
  <si>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</si>
  <si>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</si>
  <si>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</si>
  <si>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</si>
  <si>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</si>
  <si>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</si>
  <si>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</si>
  <si>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</si>
  <si>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</si>
  <si>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</si>
  <si>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</si>
  <si>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</si>
  <si>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</si>
  <si>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</si>
  <si>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</si>
  <si>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</si>
  <si>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</si>
  <si>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</si>
  <si>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</si>
  <si>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</si>
  <si>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</si>
  <si>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</si>
  <si>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</si>
  <si>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</si>
  <si>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</si>
  <si>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</si>
  <si>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</si>
  <si>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</si>
  <si>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</si>
  <si>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</si>
  <si>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</si>
  <si>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</si>
  <si>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</si>
  <si>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</si>
  <si>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</si>
  <si>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</si>
  <si>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</si>
  <si>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</si>
  <si>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</si>
  <si>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</si>
  <si>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</si>
  <si>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</si>
  <si>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</si>
  <si>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</si>
  <si>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</si>
  <si>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</si>
  <si>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</si>
  <si>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</si>
  <si>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</si>
  <si>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</si>
  <si>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</si>
  <si>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</si>
  <si>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</si>
  <si>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</si>
  <si>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</si>
  <si>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</si>
  <si>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</si>
  <si>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</si>
  <si>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</si>
  <si>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</si>
  <si>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</si>
  <si>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</si>
  <si>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</si>
  <si>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</si>
  <si>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</si>
  <si>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</si>
  <si>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</si>
  <si>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</si>
  <si>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</si>
  <si>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</si>
  <si>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</si>
  <si>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</si>
  <si>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</si>
  <si>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</si>
  <si>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</si>
  <si>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</si>
  <si>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</si>
  <si>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</si>
  <si>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</si>
  <si>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</si>
  <si>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</si>
  <si>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</si>
  <si>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</si>
  <si>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</si>
  <si>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</si>
  <si>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</si>
  <si>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</si>
  <si>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</si>
  <si>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</si>
  <si>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</si>
  <si>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</si>
  <si>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</si>
  <si>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</si>
  <si>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</si>
  <si>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</si>
  <si>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</si>
  <si>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</si>
  <si>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</si>
  <si>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</si>
  <si>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</si>
  <si>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</si>
  <si>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</si>
  <si>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</si>
  <si>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</si>
  <si>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</si>
  <si>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</si>
  <si>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</si>
  <si>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</si>
  <si>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</si>
  <si>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</si>
  <si>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</si>
  <si>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</si>
  <si>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</si>
  <si>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</si>
  <si>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</si>
  <si>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</si>
  <si>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</si>
  <si>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</si>
  <si>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</si>
  <si>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</si>
  <si>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</si>
  <si>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</si>
  <si>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</si>
  <si>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</si>
  <si>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</si>
  <si>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</si>
  <si>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</si>
  <si>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</si>
  <si>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</si>
  <si>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</si>
  <si>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</si>
  <si>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</si>
  <si>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</si>
  <si>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</si>
  <si>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</si>
  <si>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</si>
  <si>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</si>
  <si>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</si>
  <si>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</si>
  <si>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</si>
  <si>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</si>
  <si>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</si>
  <si>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</si>
  <si>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</si>
  <si>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</si>
  <si>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</si>
  <si>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</si>
  <si>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</si>
  <si>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</si>
  <si>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</si>
  <si>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</si>
  <si>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</si>
  <si>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</si>
  <si>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</si>
  <si>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</si>
  <si>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</si>
  <si>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</si>
  <si>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</si>
  <si>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</si>
  <si>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</si>
  <si>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</si>
  <si>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</si>
  <si>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</si>
  <si>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</si>
  <si>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</si>
  <si>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</si>
  <si>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</si>
  <si>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</si>
  <si>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</si>
  <si>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</si>
  <si>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</si>
  <si>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</si>
  <si>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</si>
  <si>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</si>
  <si>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</si>
  <si>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</si>
  <si>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</si>
  <si>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</si>
  <si>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</si>
  <si>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</si>
  <si>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</si>
  <si>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</si>
  <si>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</si>
  <si>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</si>
  <si>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</si>
  <si>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</si>
  <si>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</si>
  <si>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</si>
  <si>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</si>
  <si>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</si>
  <si>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</si>
  <si>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</si>
  <si>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</si>
  <si>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</si>
  <si>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</si>
  <si>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</si>
  <si>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</si>
  <si>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</si>
  <si>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</si>
  <si>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</si>
  <si>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</si>
  <si>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</si>
  <si>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</si>
  <si>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</si>
  <si>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</si>
  <si>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</si>
  <si>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</si>
  <si>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</si>
  <si>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</si>
  <si>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</si>
  <si>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</si>
  <si>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</si>
  <si>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</si>
  <si>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</si>
  <si>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</si>
  <si>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</si>
  <si>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</si>
  <si>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</si>
  <si>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</si>
  <si>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</si>
  <si>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</si>
  <si>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</si>
  <si>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</si>
  <si>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</si>
  <si>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</si>
  <si>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</si>
  <si>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</si>
  <si>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</si>
  <si>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</si>
  <si>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</si>
  <si>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</si>
  <si>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</si>
  <si>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</si>
  <si>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</si>
  <si>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</si>
  <si>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</si>
  <si>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</si>
  <si>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</si>
  <si>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</si>
  <si>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</si>
  <si>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</si>
  <si>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</si>
  <si>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</si>
  <si>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</si>
  <si>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</si>
  <si>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</si>
  <si>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</si>
  <si>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</si>
  <si>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</si>
  <si>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</si>
  <si>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</si>
  <si>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</si>
  <si>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</si>
  <si>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</si>
  <si>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</si>
  <si>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</si>
  <si>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</si>
  <si>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</si>
  <si>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</si>
  <si>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</si>
  <si>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</si>
  <si>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</si>
  <si>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</si>
  <si>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</si>
  <si>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</si>
  <si>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</si>
  <si>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</si>
  <si>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</si>
  <si>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</si>
  <si>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</si>
  <si>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</si>
  <si>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</si>
  <si>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</si>
  <si>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</si>
  <si>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</si>
  <si>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</si>
  <si>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</si>
  <si>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</si>
  <si>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</si>
  <si>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</si>
  <si>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</si>
  <si>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</si>
  <si>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</si>
  <si>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</si>
  <si>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</si>
  <si>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</si>
  <si>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</si>
  <si>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</si>
  <si>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</si>
  <si>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</si>
  <si>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</si>
  <si>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</si>
  <si>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</si>
  <si>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</si>
  <si>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</si>
  <si>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</si>
  <si>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</si>
  <si>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</si>
  <si>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</si>
  <si>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</si>
  <si>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</si>
  <si>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</si>
  <si>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</si>
  <si>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</si>
  <si>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</si>
  <si>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</si>
  <si>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</si>
  <si>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</si>
  <si>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</si>
  <si>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</si>
  <si>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</si>
  <si>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</si>
  <si>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</si>
  <si>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</si>
  <si>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</si>
  <si>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</si>
  <si>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</si>
  <si>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</si>
  <si>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</si>
  <si>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</si>
  <si>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</si>
  <si>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</si>
  <si>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</si>
  <si>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</si>
  <si>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</si>
  <si>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</si>
  <si>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</si>
  <si>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</si>
  <si>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</si>
  <si>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</si>
  <si>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</si>
  <si>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</si>
  <si>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</si>
  <si>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</si>
  <si>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</si>
  <si>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</si>
  <si>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</si>
  <si>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</si>
  <si>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</si>
  <si>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</si>
  <si>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</si>
  <si>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</si>
  <si>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</si>
  <si>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</si>
  <si>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</si>
  <si>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</si>
  <si>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</si>
  <si>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</si>
  <si>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</si>
  <si>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</si>
  <si>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</si>
  <si>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</si>
  <si>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</si>
  <si>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</si>
  <si>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</si>
  <si>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</si>
  <si>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</si>
  <si>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</si>
  <si>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</si>
  <si>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</si>
  <si>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</si>
  <si>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</si>
  <si>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</si>
  <si>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</si>
  <si>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</si>
  <si>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</si>
  <si>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</si>
  <si>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</si>
  <si>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</si>
  <si>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</si>
  <si>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</si>
  <si>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</si>
  <si>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</si>
  <si>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</si>
  <si>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</si>
  <si>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</si>
  <si>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</si>
  <si>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</si>
  <si>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</si>
  <si>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</si>
  <si>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</si>
  <si>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</si>
  <si>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</si>
  <si>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</si>
  <si>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</si>
  <si>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</si>
  <si>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</si>
  <si>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</si>
  <si>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</si>
  <si>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</si>
  <si>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</si>
  <si>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</si>
  <si>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</si>
  <si>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</si>
  <si>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</si>
  <si>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</si>
  <si>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</si>
  <si>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</si>
  <si>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</si>
  <si>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</si>
  <si>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</si>
  <si>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</si>
  <si>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</si>
  <si>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</si>
  <si>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</si>
  <si>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</si>
  <si>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</si>
  <si>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</si>
  <si>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</si>
  <si>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</si>
  <si>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</si>
  <si>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</si>
  <si>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</si>
  <si>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</si>
  <si>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</si>
  <si>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</si>
  <si>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</si>
  <si>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</si>
  <si>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</si>
  <si>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</si>
  <si>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</si>
  <si>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</si>
  <si>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</si>
  <si>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</si>
  <si>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</si>
  <si>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</si>
  <si>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</si>
  <si>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</si>
  <si>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</si>
  <si>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</si>
  <si>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</si>
  <si>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</si>
  <si>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</si>
  <si>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</si>
  <si>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</si>
  <si>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</si>
  <si>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</si>
  <si>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</si>
  <si>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</si>
  <si>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</si>
  <si>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</si>
  <si>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</si>
  <si>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</si>
  <si>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</si>
  <si>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</si>
  <si>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</si>
  <si>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</si>
  <si>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</si>
  <si>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</si>
  <si>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</si>
  <si>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</si>
  <si>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</si>
  <si>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</si>
  <si>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</si>
  <si>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</si>
  <si>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</si>
  <si>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</si>
  <si>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</si>
  <si>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</si>
  <si>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</si>
  <si>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</si>
  <si>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</si>
  <si>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</si>
  <si>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</si>
  <si>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</si>
  <si>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</si>
  <si>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</si>
  <si>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</si>
  <si>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</si>
  <si>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</si>
  <si>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</si>
  <si>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</si>
  <si>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</si>
  <si>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</si>
  <si>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</si>
  <si>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</si>
  <si>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</si>
  <si>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</si>
  <si>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</si>
  <si>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</si>
  <si>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</si>
  <si>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</si>
  <si>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</si>
  <si>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</si>
  <si>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</si>
  <si>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</si>
  <si>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</si>
  <si>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</si>
  <si>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</si>
  <si>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</si>
  <si>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</si>
  <si>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</si>
  <si>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</si>
  <si>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</si>
  <si>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</si>
  <si>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</si>
  <si>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</si>
  <si>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</si>
  <si>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</si>
  <si>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</si>
  <si>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</si>
  <si>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</si>
  <si>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</si>
  <si>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</si>
  <si>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</si>
  <si>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</si>
  <si>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</si>
  <si>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</si>
  <si>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</si>
  <si>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</si>
  <si>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</si>
  <si>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</si>
  <si>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</si>
  <si>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</si>
  <si>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</si>
  <si>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</si>
  <si>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</si>
  <si>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</si>
  <si>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</si>
  <si>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</si>
  <si>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</si>
  <si>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</si>
  <si>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</si>
  <si>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</si>
  <si>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</si>
  <si>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</si>
  <si>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</si>
  <si>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</si>
  <si>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</si>
  <si>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</si>
  <si>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</si>
  <si>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</si>
  <si>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</si>
  <si>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</si>
  <si>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</si>
  <si>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</si>
  <si>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</si>
  <si>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</si>
  <si>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</si>
  <si>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</si>
  <si>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</si>
  <si>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</si>
  <si>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</si>
  <si>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</si>
  <si>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</si>
  <si>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</si>
  <si>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</si>
  <si>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</si>
  <si>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</si>
  <si>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</si>
  <si>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</si>
  <si>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</si>
  <si>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</si>
  <si>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</si>
  <si>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</si>
  <si>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</si>
  <si>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</si>
  <si>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</si>
  <si>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</si>
  <si>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</si>
  <si>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</si>
  <si>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</si>
  <si>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</si>
  <si>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</si>
  <si>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</si>
  <si>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</si>
  <si>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</si>
  <si>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</si>
  <si>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</si>
  <si>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</si>
  <si>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</si>
  <si>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</si>
  <si>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</si>
  <si>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</si>
  <si>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</si>
  <si>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</si>
  <si>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</si>
  <si>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</si>
  <si>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</si>
  <si>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</si>
  <si>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</si>
  <si>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</si>
  <si>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</si>
  <si>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</si>
  <si>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</si>
  <si>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</si>
  <si>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</si>
  <si>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</si>
  <si>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</si>
  <si>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</si>
  <si>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</si>
  <si>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</si>
  <si>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</si>
  <si>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</si>
  <si>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</si>
  <si>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</si>
  <si>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</si>
  <si>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</si>
  <si>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</si>
  <si>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</si>
  <si>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</si>
  <si>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</si>
  <si>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</si>
  <si>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</si>
  <si>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</si>
  <si>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</si>
  <si>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</si>
  <si>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</si>
  <si>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</si>
  <si>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</si>
  <si>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</si>
  <si>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</si>
  <si>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</si>
  <si>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</si>
  <si>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</si>
  <si>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</si>
  <si>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</si>
  <si>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</si>
  <si>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</si>
  <si>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</si>
  <si>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</si>
  <si>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</si>
  <si>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</si>
  <si>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</si>
  <si>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</si>
  <si>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</si>
  <si>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</si>
  <si>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</si>
  <si>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</si>
  <si>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</si>
  <si>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</si>
  <si>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</si>
  <si>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</si>
  <si>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</si>
  <si>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</si>
  <si>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</si>
  <si>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</si>
  <si>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</si>
  <si>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</si>
  <si>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</si>
  <si>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</si>
  <si>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</si>
  <si>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</si>
  <si>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</si>
  <si>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</si>
  <si>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</si>
  <si>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</si>
  <si>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</si>
  <si>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</si>
  <si>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</si>
  <si>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</si>
  <si>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</si>
  <si>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</si>
  <si>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</si>
  <si>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</si>
  <si>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</si>
  <si>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</si>
  <si>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</si>
  <si>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</si>
  <si>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</si>
  <si>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</si>
  <si>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</si>
  <si>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</si>
  <si>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</si>
  <si>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</si>
  <si>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</si>
  <si>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</si>
  <si>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</si>
  <si>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</si>
  <si>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</si>
  <si>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</si>
  <si>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</si>
  <si>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</si>
  <si>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</si>
  <si>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</si>
  <si>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</si>
  <si>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</si>
  <si>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</si>
  <si>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</si>
  <si>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</si>
  <si>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</si>
  <si>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</si>
  <si>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</si>
  <si>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</si>
  <si>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</si>
  <si>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</si>
  <si>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</si>
  <si>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</si>
  <si>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</si>
  <si>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</si>
  <si>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</si>
  <si>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</si>
  <si>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</si>
  <si>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</si>
  <si>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</si>
  <si>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</si>
  <si>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</si>
  <si>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</si>
  <si>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</si>
  <si>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</si>
  <si>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</si>
  <si>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</si>
  <si>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</si>
  <si>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</si>
  <si>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</si>
  <si>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</si>
  <si>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</si>
  <si>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</si>
  <si>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</si>
  <si>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</si>
  <si>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</si>
  <si>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</si>
  <si>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</si>
  <si>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</si>
  <si>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</si>
  <si>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</si>
  <si>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</si>
  <si>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</si>
  <si>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</si>
  <si>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</si>
  <si>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</si>
  <si>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</si>
  <si>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</si>
  <si>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</si>
  <si>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</si>
  <si>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</si>
  <si>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</si>
  <si>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</si>
  <si>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</si>
  <si>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</si>
  <si>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</si>
  <si>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</si>
  <si>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</si>
  <si>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</si>
  <si>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</si>
  <si>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</si>
  <si>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</si>
  <si>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</si>
  <si>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</si>
  <si>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</si>
  <si>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</si>
  <si>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</si>
  <si>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</si>
  <si>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</si>
  <si>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</si>
  <si>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</si>
  <si>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</si>
  <si>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</si>
  <si>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</si>
  <si>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</si>
  <si>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</si>
  <si>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</si>
  <si>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</si>
  <si>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</si>
  <si>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</si>
  <si>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</si>
  <si>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</si>
  <si>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</si>
  <si>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</si>
  <si>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</si>
  <si>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</si>
  <si>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</si>
  <si>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</si>
  <si>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</si>
  <si>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</si>
  <si>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</si>
  <si>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</si>
  <si>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</si>
  <si>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</si>
  <si>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</si>
  <si>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</si>
  <si>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</si>
  <si>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</si>
  <si>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</si>
  <si>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</si>
  <si>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</si>
  <si>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</si>
  <si>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</si>
  <si>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</si>
  <si>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</si>
  <si>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</si>
  <si>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</si>
  <si>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</si>
  <si>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</si>
  <si>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</si>
  <si>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</si>
  <si>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</si>
  <si>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</si>
  <si>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</si>
  <si>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</si>
  <si>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</si>
  <si>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</si>
  <si>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</si>
  <si>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</si>
  <si>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</si>
  <si>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</si>
  <si>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</si>
  <si>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</si>
  <si>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</si>
  <si>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</si>
  <si>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</si>
  <si>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</si>
  <si>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</si>
  <si>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</si>
  <si>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</si>
  <si>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</si>
  <si>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</si>
  <si>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</si>
  <si>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</si>
  <si>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</si>
  <si>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</si>
  <si>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</si>
  <si>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</si>
  <si>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</si>
  <si>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</si>
  <si>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</si>
  <si>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</si>
  <si>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</si>
  <si>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</si>
  <si>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</si>
  <si>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</si>
  <si>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</si>
  <si>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</si>
  <si>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</si>
  <si>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</si>
  <si>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</si>
  <si>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</si>
  <si>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</si>
  <si>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</si>
  <si>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</si>
  <si>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</si>
  <si>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</si>
  <si>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</si>
  <si>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</si>
  <si>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</si>
  <si>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</si>
  <si>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</si>
  <si>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</si>
  <si>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</si>
  <si>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</si>
  <si>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</si>
  <si>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</si>
  <si>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</si>
  <si>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</si>
  <si>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</si>
  <si>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</si>
  <si>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</si>
  <si>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</si>
  <si>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</si>
  <si>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</si>
  <si>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</si>
  <si>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</si>
  <si>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</si>
  <si>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</si>
  <si>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</si>
  <si>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</si>
  <si>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</si>
  <si>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</si>
  <si>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</si>
  <si>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</si>
  <si>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</si>
  <si>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</si>
  <si>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</si>
  <si>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</si>
  <si>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</si>
  <si>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</si>
  <si>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</si>
  <si>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</si>
  <si>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</si>
  <si>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</si>
  <si>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</si>
  <si>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</si>
  <si>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</si>
  <si>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</si>
  <si>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</si>
  <si>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</si>
  <si>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</si>
  <si>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</si>
  <si>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</si>
  <si>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</si>
  <si>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</si>
  <si>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</si>
  <si>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</si>
  <si>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</si>
  <si>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</si>
  <si>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</si>
  <si>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</si>
  <si>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</si>
  <si>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</si>
  <si>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</si>
  <si>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</si>
  <si>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</si>
  <si>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</si>
  <si>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</si>
  <si>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</si>
  <si>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</si>
  <si>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</si>
  <si>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</si>
  <si>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</si>
  <si>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</si>
  <si>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</si>
  <si>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</si>
  <si>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</si>
  <si>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</si>
  <si>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</si>
  <si>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</si>
  <si>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</si>
  <si>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</si>
  <si>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</si>
  <si>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</si>
  <si>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</si>
  <si>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</si>
  <si>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</si>
  <si>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</si>
  <si>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</si>
  <si>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</si>
  <si>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</si>
  <si>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</si>
  <si>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</si>
  <si>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</si>
  <si>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</si>
  <si>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</si>
  <si>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</si>
  <si>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</si>
  <si>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</si>
  <si>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</si>
  <si>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</si>
  <si>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</si>
  <si>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</si>
  <si>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</si>
  <si>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</si>
  <si>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</si>
  <si>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</si>
  <si>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</si>
  <si>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</si>
  <si>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</si>
  <si>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</si>
  <si>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</si>
  <si>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</si>
  <si>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</si>
  <si>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</si>
  <si>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</si>
  <si>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</si>
  <si>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</si>
  <si>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</si>
  <si>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</si>
  <si>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</si>
  <si>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</si>
  <si>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</si>
  <si>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</si>
  <si>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</si>
  <si>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</si>
  <si>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</si>
  <si>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</si>
  <si>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</si>
  <si>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</si>
  <si>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</si>
  <si>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</si>
  <si>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</si>
  <si>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</si>
  <si>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</si>
  <si>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</si>
  <si>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</si>
  <si>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</si>
  <si>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</si>
  <si>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</si>
  <si>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</si>
  <si>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</si>
  <si>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</si>
  <si>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</si>
  <si>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</si>
  <si>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</si>
  <si>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</si>
  <si>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</si>
  <si>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</si>
  <si>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</si>
  <si>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</si>
  <si>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</si>
  <si>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</si>
  <si>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</si>
  <si>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</si>
  <si>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</si>
  <si>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</si>
  <si>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</si>
  <si>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</si>
  <si>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</si>
  <si>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</si>
  <si>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</si>
  <si>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</si>
  <si>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</si>
  <si>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</si>
  <si>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</si>
  <si>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</si>
  <si>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</si>
  <si>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</si>
  <si>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</si>
  <si>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</si>
  <si>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</si>
  <si>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</si>
  <si>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</si>
  <si>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</si>
  <si>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</si>
  <si>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</si>
  <si>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</si>
  <si>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</si>
  <si>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</si>
  <si>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</si>
  <si>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</si>
  <si>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</si>
  <si>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</si>
  <si>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</si>
  <si>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</si>
  <si>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</si>
  <si>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</si>
  <si>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</si>
  <si>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</si>
  <si>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</si>
  <si>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</si>
  <si>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</si>
  <si>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</si>
  <si>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</si>
  <si>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</si>
  <si>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</si>
  <si>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</si>
  <si>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</si>
  <si>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</si>
  <si>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</si>
  <si>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</si>
  <si>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</si>
  <si>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</si>
  <si>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</si>
  <si>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</si>
  <si>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</si>
  <si>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</si>
  <si>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</si>
  <si>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</si>
  <si>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</si>
  <si>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</si>
  <si>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</si>
  <si>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</si>
  <si>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</si>
  <si>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</si>
  <si>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</si>
  <si>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</si>
  <si>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</si>
  <si>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</si>
  <si>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</si>
  <si>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</si>
  <si>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</si>
  <si>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</si>
  <si>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</si>
  <si>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</si>
  <si>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</si>
  <si>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</si>
  <si>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</si>
  <si>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</si>
  <si>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</si>
  <si>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</si>
  <si>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</si>
  <si>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</si>
  <si>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</si>
  <si>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</si>
  <si>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</si>
  <si>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</si>
  <si>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</si>
  <si>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</si>
  <si>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</si>
  <si>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</si>
  <si>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</si>
  <si>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</si>
  <si>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</si>
  <si>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</si>
  <si>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</si>
  <si>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</si>
  <si>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</si>
  <si>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</si>
  <si>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</si>
  <si>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</si>
  <si>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</si>
  <si>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</si>
  <si>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</si>
  <si>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</si>
  <si>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</si>
  <si>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</si>
  <si>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</si>
  <si>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</si>
  <si>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</si>
  <si>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</si>
  <si>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</si>
  <si>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</si>
  <si>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</si>
  <si>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</si>
  <si>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</si>
  <si>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</si>
  <si>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</si>
  <si>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</si>
  <si>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</si>
  <si>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</si>
  <si>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</si>
  <si>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</si>
  <si>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</si>
  <si>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</si>
  <si>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</si>
  <si>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</si>
  <si>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</si>
  <si>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</si>
  <si>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</si>
  <si>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</si>
  <si>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</si>
  <si>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</si>
  <si>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</si>
  <si>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</si>
  <si>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</si>
  <si>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</si>
  <si>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</si>
  <si>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</si>
  <si>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</si>
  <si>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</si>
  <si>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</si>
  <si>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</si>
  <si>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</si>
  <si>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</si>
  <si>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</si>
  <si>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</si>
  <si>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</si>
  <si>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</si>
  <si>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</si>
  <si>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</si>
  <si>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</si>
  <si>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</si>
  <si>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</si>
  <si>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</si>
  <si>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</si>
  <si>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</si>
  <si>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</si>
  <si>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</si>
  <si>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</si>
  <si>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</si>
  <si>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</si>
  <si>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</si>
  <si>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</si>
  <si>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</si>
  <si>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</si>
  <si>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</si>
  <si>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</si>
  <si>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</si>
  <si>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</si>
  <si>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</si>
  <si>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</si>
  <si>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</si>
  <si>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</si>
  <si>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</si>
  <si>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</si>
  <si>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</si>
  <si>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</si>
  <si>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</si>
  <si>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</si>
  <si>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</si>
  <si>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</si>
  <si>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</si>
  <si>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</si>
  <si>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</si>
  <si>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</si>
  <si>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</si>
  <si>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</si>
  <si>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</si>
  <si>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</si>
  <si>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</si>
  <si>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</si>
  <si>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</si>
  <si>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</si>
  <si>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</si>
  <si>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</si>
  <si>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</si>
  <si>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</si>
  <si>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</si>
  <si>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</si>
  <si>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</si>
  <si>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</si>
  <si>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</si>
  <si>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</si>
  <si>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</si>
  <si>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</si>
  <si>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</si>
  <si>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</si>
  <si>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</si>
  <si>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</si>
  <si>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</si>
  <si>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</si>
  <si>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</si>
  <si>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</si>
  <si>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</si>
  <si>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</si>
  <si>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</si>
  <si>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</si>
  <si>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</si>
  <si>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</si>
  <si>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</si>
  <si>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</si>
  <si>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</si>
  <si>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</si>
  <si>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</si>
  <si>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</si>
  <si>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</si>
  <si>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</si>
  <si>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</si>
  <si>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</si>
  <si>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</si>
  <si>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</si>
  <si>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</si>
  <si>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</si>
  <si>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</si>
  <si>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</si>
  <si>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</si>
  <si>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</si>
  <si>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</si>
  <si>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</si>
  <si>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</si>
  <si>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</si>
  <si>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</si>
  <si>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</si>
  <si>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</si>
  <si>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</si>
  <si>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</si>
  <si>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</si>
  <si>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</si>
  <si>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</si>
  <si>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</si>
  <si>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</si>
  <si>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</si>
  <si>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</si>
  <si>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</si>
  <si>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</si>
  <si>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</si>
  <si>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</si>
  <si>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</si>
  <si>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</si>
  <si>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</si>
  <si>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</si>
  <si>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</si>
  <si>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</si>
  <si>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</si>
  <si>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</si>
  <si>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</si>
  <si>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</si>
  <si>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</si>
  <si>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</si>
  <si>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</si>
  <si>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</si>
  <si>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</si>
  <si>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</si>
  <si>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</si>
  <si>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</si>
  <si>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</si>
  <si>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</si>
  <si>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</si>
  <si>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</si>
  <si>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</si>
  <si>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</si>
  <si>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</si>
  <si>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</si>
  <si>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</si>
  <si>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</si>
  <si>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</si>
  <si>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</si>
  <si>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</si>
  <si>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</si>
  <si>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</si>
  <si>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</si>
  <si>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</si>
  <si>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</si>
  <si>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</si>
  <si>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</si>
  <si>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</si>
  <si>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</si>
  <si>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</si>
  <si>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</si>
  <si>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</si>
  <si>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</si>
  <si>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</si>
  <si>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</si>
  <si>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</si>
  <si>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</si>
  <si>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</si>
  <si>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</si>
  <si>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</si>
  <si>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</si>
  <si>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</si>
  <si>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</si>
  <si>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</si>
  <si>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</si>
  <si>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</si>
  <si>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</si>
  <si>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</si>
  <si>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</si>
  <si>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</si>
  <si>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</si>
  <si>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</si>
  <si>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</si>
  <si>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</si>
  <si>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</si>
  <si>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</si>
  <si>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</si>
  <si>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</si>
  <si>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</si>
  <si>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</si>
  <si>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</si>
  <si>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</si>
  <si>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</si>
  <si>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</si>
  <si>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</si>
  <si>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</si>
  <si>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</si>
  <si>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</si>
  <si>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</si>
  <si>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</si>
  <si>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</si>
  <si>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</si>
  <si>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</si>
  <si>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</si>
  <si>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</si>
  <si>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</si>
  <si>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</si>
  <si>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</si>
  <si>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</si>
  <si>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</si>
  <si>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</si>
  <si>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</si>
  <si>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</si>
  <si>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</si>
  <si>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</si>
  <si>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</si>
  <si>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</si>
  <si>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</si>
  <si>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</si>
  <si>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</si>
  <si>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</si>
  <si>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</si>
  <si>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</si>
  <si>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</si>
  <si>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</si>
  <si>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</si>
  <si>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</si>
  <si>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</si>
  <si>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</si>
  <si>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</si>
  <si>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</si>
  <si>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</si>
  <si>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</si>
  <si>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</si>
  <si>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</si>
  <si>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</si>
  <si>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</si>
  <si>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</si>
  <si>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</si>
  <si>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</si>
  <si>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</si>
  <si>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</si>
  <si>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</si>
  <si>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</si>
  <si>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</si>
  <si>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</si>
  <si>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</si>
  <si>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</si>
  <si>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</si>
  <si>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</si>
  <si>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</si>
  <si>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</si>
  <si>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</si>
  <si>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</si>
  <si>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</si>
  <si>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</si>
  <si>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</si>
  <si>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</si>
  <si>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</si>
  <si>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</si>
  <si>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</si>
  <si>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</si>
  <si>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</si>
  <si>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</si>
  <si>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</si>
  <si>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</si>
  <si>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</si>
  <si>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</si>
  <si>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</si>
  <si>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</si>
  <si>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</si>
  <si>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</si>
  <si>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</si>
  <si>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</si>
  <si>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</si>
  <si>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</si>
  <si>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</si>
  <si>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</si>
  <si>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</si>
  <si>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</si>
  <si>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</si>
  <si>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</si>
  <si>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</si>
  <si>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</si>
  <si>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</si>
  <si>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</si>
  <si>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</si>
  <si>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</si>
  <si>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</si>
  <si>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</si>
  <si>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</si>
  <si>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</si>
  <si>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</si>
  <si>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</si>
  <si>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</si>
  <si>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</si>
  <si>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</si>
  <si>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</si>
  <si>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</si>
  <si>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</si>
  <si>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</si>
  <si>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</si>
  <si>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</si>
  <si>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</si>
  <si>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</si>
  <si>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</si>
  <si>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</si>
  <si>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</si>
  <si>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</si>
  <si>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</si>
  <si>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</si>
  <si>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</si>
  <si>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</si>
  <si>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</si>
  <si>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</si>
  <si>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</si>
  <si>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</si>
  <si>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</si>
  <si>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</si>
  <si>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</si>
  <si>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</si>
  <si>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</si>
  <si>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</si>
  <si>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</si>
  <si>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</si>
  <si>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</si>
  <si>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</si>
  <si>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</si>
  <si>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</si>
  <si>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</si>
  <si>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</si>
  <si>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</si>
  <si>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</si>
  <si>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</si>
  <si>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</si>
  <si>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</si>
  <si>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</si>
  <si>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</si>
  <si>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</si>
  <si>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</si>
  <si>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</si>
  <si>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</si>
  <si>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</si>
  <si>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</si>
  <si>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</si>
  <si>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</si>
  <si>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</si>
  <si>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</si>
  <si>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</si>
  <si>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</si>
  <si>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</si>
  <si>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</si>
  <si>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</si>
  <si>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</si>
  <si>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</si>
  <si>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</si>
  <si>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</si>
  <si>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</si>
  <si>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</si>
  <si>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</si>
  <si>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</si>
  <si>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</si>
  <si>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</si>
  <si>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</si>
  <si>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</si>
  <si>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</si>
  <si>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</si>
  <si>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</si>
  <si>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</si>
  <si>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</si>
  <si>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</si>
  <si>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</si>
  <si>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</si>
  <si>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</si>
  <si>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</si>
  <si>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</si>
  <si>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</si>
  <si>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</si>
  <si>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</si>
  <si>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</si>
  <si>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</si>
  <si>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</si>
  <si>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</si>
  <si>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</si>
  <si>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</si>
  <si>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</si>
  <si>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</si>
  <si>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</si>
  <si>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</si>
  <si>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</si>
  <si>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</si>
  <si>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</si>
  <si>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</si>
  <si>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</si>
  <si>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</si>
  <si>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</si>
  <si>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</si>
  <si>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</si>
  <si>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</si>
  <si>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</si>
  <si>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</si>
  <si>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</si>
  <si>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</si>
  <si>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</si>
  <si>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</si>
  <si>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</si>
  <si>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</si>
  <si>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</si>
  <si>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</si>
  <si>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</si>
  <si>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</si>
  <si>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</si>
  <si>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</si>
  <si>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</si>
  <si>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</si>
  <si>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</si>
  <si>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</si>
  <si>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</si>
  <si>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</si>
  <si>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</si>
  <si>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</si>
  <si>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</si>
  <si>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</si>
  <si>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</si>
  <si>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</si>
  <si>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</si>
  <si>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</si>
  <si>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</si>
  <si>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</si>
  <si>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</si>
  <si>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</si>
  <si>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</si>
  <si>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</si>
  <si>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</si>
  <si>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</si>
  <si>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</si>
  <si>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</si>
  <si>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</si>
  <si>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</si>
  <si>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</si>
  <si>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</si>
  <si>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</si>
  <si>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</si>
  <si>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</si>
  <si>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</si>
  <si>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</si>
  <si>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</si>
  <si>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</si>
  <si>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</si>
  <si>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</si>
  <si>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</si>
  <si>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</si>
  <si>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</si>
  <si>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</si>
  <si>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</si>
  <si>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</si>
  <si>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</si>
  <si>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</si>
  <si>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</si>
  <si>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</si>
  <si>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</si>
  <si>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</si>
  <si>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</si>
  <si>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</si>
  <si>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</si>
  <si>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</si>
  <si>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</si>
  <si>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</si>
  <si>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</si>
  <si>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</si>
  <si>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</si>
  <si>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</si>
  <si>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</si>
  <si>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</si>
  <si>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</si>
  <si>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</si>
  <si>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</si>
  <si>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</si>
  <si>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</si>
  <si>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</si>
  <si>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</si>
  <si>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</si>
  <si>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</si>
  <si>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</si>
  <si>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</si>
  <si>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</si>
  <si>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</si>
  <si>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</si>
  <si>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</si>
  <si>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</si>
  <si>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</si>
  <si>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</si>
  <si>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</si>
  <si>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</si>
  <si>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</si>
  <si>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</si>
  <si>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</si>
  <si>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</si>
  <si>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</si>
  <si>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</si>
  <si>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</si>
  <si>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</si>
  <si>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</si>
  <si>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</si>
  <si>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</si>
  <si>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</si>
  <si>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</si>
  <si>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</si>
  <si>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</si>
  <si>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</si>
  <si>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</si>
  <si>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</si>
  <si>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</si>
  <si>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</si>
  <si>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</si>
  <si>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</si>
  <si>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</si>
  <si>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</si>
  <si>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</si>
  <si>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</si>
  <si>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</si>
  <si>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</si>
  <si>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</si>
  <si>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</si>
  <si>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</si>
  <si>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</si>
  <si>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</si>
  <si>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</si>
  <si>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</si>
  <si>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</si>
  <si>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</si>
  <si>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</si>
  <si>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</si>
  <si>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</si>
  <si>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</si>
  <si>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</si>
  <si>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</si>
  <si>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</si>
  <si>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</si>
  <si>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</si>
  <si>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</si>
  <si>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</si>
  <si>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</si>
  <si>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</si>
  <si>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</si>
  <si>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</si>
  <si>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</si>
  <si>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</si>
  <si>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</si>
  <si>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</si>
  <si>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</si>
  <si>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</si>
  <si>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</si>
  <si>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</si>
  <si>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</si>
  <si>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</si>
  <si>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</si>
  <si>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</si>
  <si>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</si>
  <si>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</si>
  <si>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</si>
  <si>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</si>
  <si>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</si>
  <si>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</si>
  <si>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</si>
  <si>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</si>
  <si>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</si>
  <si>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</si>
  <si>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</si>
  <si>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</si>
  <si>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</si>
  <si>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</si>
  <si>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</si>
  <si>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</si>
  <si>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</si>
  <si>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</si>
  <si>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</si>
  <si>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</si>
  <si>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</si>
  <si>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</si>
  <si>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</si>
  <si>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</si>
  <si>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</si>
  <si>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</si>
  <si>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</si>
  <si>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</si>
  <si>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</si>
  <si>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</si>
  <si>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</si>
  <si>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</si>
  <si>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</si>
  <si>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</si>
  <si>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</si>
  <si>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</si>
  <si>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</si>
  <si>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</si>
  <si>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</si>
  <si>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</si>
  <si>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</si>
  <si>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</si>
  <si>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</si>
  <si>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</si>
  <si>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</si>
  <si>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</si>
  <si>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</si>
  <si>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</si>
  <si>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</si>
  <si>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</si>
  <si>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</si>
  <si>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</si>
  <si>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</si>
  <si>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</si>
  <si>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</si>
  <si>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</si>
  <si>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</si>
  <si>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</si>
  <si>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</si>
  <si>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</si>
  <si>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</si>
  <si>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</si>
  <si>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</si>
  <si>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</si>
  <si>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</si>
  <si>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</si>
  <si>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</si>
  <si>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</si>
  <si>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</si>
  <si>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</si>
  <si>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</si>
  <si>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</si>
  <si>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</si>
  <si>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</si>
  <si>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</si>
  <si>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</si>
  <si>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</si>
  <si>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</si>
  <si>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</si>
  <si>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</si>
  <si>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</si>
  <si>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</si>
  <si>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</si>
  <si>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</si>
  <si>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</si>
  <si>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</si>
  <si>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</si>
  <si>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</si>
  <si>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</si>
  <si>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</si>
  <si>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</si>
  <si>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</si>
  <si>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</si>
  <si>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</si>
  <si>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</si>
  <si>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</si>
  <si>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</si>
  <si>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</si>
  <si>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</si>
  <si>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</si>
  <si>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</si>
  <si>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</si>
  <si>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</si>
  <si>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</si>
  <si>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</si>
  <si>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</si>
  <si>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</si>
  <si>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</si>
  <si>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</si>
  <si>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</si>
  <si>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</si>
  <si>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</si>
  <si>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</si>
  <si>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</si>
  <si>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</si>
  <si>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</si>
  <si>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</si>
  <si>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</si>
  <si>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</si>
  <si>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</si>
  <si>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</si>
  <si>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</si>
  <si>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</si>
  <si>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</si>
  <si>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</si>
  <si>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</si>
  <si>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</si>
  <si>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</si>
  <si>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</si>
  <si>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</si>
  <si>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</si>
  <si>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</si>
  <si>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</si>
  <si>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</si>
  <si>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</si>
  <si>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</si>
  <si>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</si>
  <si>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</si>
  <si>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</si>
  <si>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</si>
  <si>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</si>
  <si>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</si>
  <si>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</si>
  <si>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</si>
  <si>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</si>
  <si>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</si>
  <si>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</si>
  <si>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</si>
  <si>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</si>
  <si>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</si>
  <si>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</si>
  <si>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</si>
  <si>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</si>
  <si>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</si>
  <si>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</si>
  <si>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</si>
  <si>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</si>
  <si>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</si>
  <si>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</si>
  <si>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</si>
  <si>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</si>
  <si>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</si>
  <si>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</si>
  <si>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</si>
  <si>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</si>
  <si>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</si>
  <si>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</si>
  <si>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</si>
  <si>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</si>
  <si>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</si>
  <si>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</si>
  <si>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</si>
  <si>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</si>
  <si>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</si>
  <si>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</si>
  <si>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</si>
  <si>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</si>
  <si>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</si>
  <si>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</si>
  <si>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</si>
  <si>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</si>
  <si>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</si>
  <si>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</si>
  <si>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</si>
  <si>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</si>
  <si>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</si>
  <si>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</si>
  <si>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</si>
  <si>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</si>
  <si>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</si>
  <si>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</si>
  <si>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</si>
  <si>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</si>
  <si>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</si>
  <si>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</si>
  <si>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</si>
  <si>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</si>
  <si>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</si>
  <si>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</si>
  <si>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</si>
  <si>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</si>
  <si>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</si>
  <si>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</si>
  <si>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</si>
  <si>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</si>
  <si>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</si>
  <si>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</si>
  <si>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</si>
  <si>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</si>
  <si>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</si>
  <si>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</si>
  <si>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</si>
  <si>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</si>
  <si>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</si>
  <si>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</si>
  <si>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</si>
  <si>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</si>
  <si>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</si>
  <si>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</si>
  <si>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</si>
  <si>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</si>
  <si>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</si>
  <si>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</si>
  <si>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</si>
  <si>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</si>
  <si>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</si>
  <si>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</si>
  <si>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</si>
  <si>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</si>
  <si>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</si>
  <si>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</si>
  <si>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</si>
  <si>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</si>
  <si>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</si>
  <si>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</si>
  <si>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</si>
  <si>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</si>
  <si>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</si>
  <si>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</si>
  <si>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</si>
  <si>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</si>
  <si>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</si>
  <si>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</si>
  <si>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</si>
  <si>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</si>
  <si>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</si>
  <si>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</si>
  <si>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</si>
  <si>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</si>
  <si>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</si>
  <si>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</si>
  <si>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</si>
  <si>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</si>
  <si>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</si>
  <si>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</si>
  <si>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</si>
  <si>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</si>
  <si>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</si>
  <si>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</si>
  <si>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</si>
  <si>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</si>
  <si>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</si>
  <si>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</si>
  <si>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</si>
  <si>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</si>
  <si>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</si>
  <si>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</si>
  <si>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</si>
  <si>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</si>
  <si>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</si>
  <si>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</si>
  <si>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</si>
  <si>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</si>
  <si>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</si>
  <si>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</si>
  <si>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</si>
  <si>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</si>
  <si>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</si>
  <si>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</si>
  <si>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</si>
  <si>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</si>
  <si>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</si>
  <si>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</si>
  <si>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</si>
  <si>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</si>
  <si>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</si>
  <si>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</si>
  <si>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</si>
  <si>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</si>
  <si>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</si>
  <si>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</si>
  <si>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</si>
  <si>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</si>
  <si>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</si>
  <si>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</si>
  <si>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</si>
  <si>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</si>
  <si>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</si>
  <si>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</si>
  <si>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</si>
  <si>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</si>
  <si>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</si>
  <si>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</si>
  <si>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</si>
  <si>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</si>
  <si>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</si>
  <si>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</si>
  <si>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</si>
  <si>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</si>
  <si>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</si>
  <si>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</si>
  <si>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</si>
  <si>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</si>
  <si>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</si>
  <si>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</si>
  <si>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</si>
  <si>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</si>
  <si>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</si>
  <si>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</si>
  <si>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</si>
  <si>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</si>
  <si>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</si>
  <si>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</si>
  <si>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</si>
  <si>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</si>
  <si>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</si>
  <si>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</si>
  <si>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</si>
  <si>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</si>
  <si>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</si>
  <si>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</si>
  <si>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</si>
  <si>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</si>
  <si>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</si>
  <si>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</si>
  <si>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</si>
  <si>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</si>
  <si>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</si>
  <si>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</si>
  <si>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</si>
  <si>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</si>
  <si>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</si>
  <si>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</si>
  <si>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</si>
  <si>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</si>
  <si>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</si>
  <si>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</si>
  <si>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</si>
  <si>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</si>
  <si>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</si>
  <si>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</si>
  <si>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</si>
  <si>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</si>
  <si>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</si>
  <si>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</si>
  <si>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</si>
  <si>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</si>
  <si>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</si>
  <si>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</si>
  <si>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</si>
  <si>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</si>
  <si>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</si>
  <si>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</si>
  <si>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</si>
  <si>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</si>
  <si>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</si>
  <si>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</si>
  <si>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</si>
  <si>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</si>
  <si>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</si>
  <si>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</si>
  <si>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</si>
  <si>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</si>
  <si>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</si>
  <si>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</si>
  <si>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</si>
  <si>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</si>
  <si>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</si>
  <si>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</si>
  <si>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</si>
  <si>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</si>
  <si>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</si>
  <si>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</si>
  <si>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</si>
  <si>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</si>
  <si>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</si>
  <si>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</si>
  <si>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</si>
  <si>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</si>
  <si>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</si>
  <si>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</si>
  <si>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</si>
  <si>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</si>
  <si>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</si>
  <si>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</si>
  <si>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</si>
  <si>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</si>
  <si>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</si>
  <si>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</si>
  <si>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</si>
  <si>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</si>
  <si>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</si>
  <si>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</si>
  <si>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</si>
  <si>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</si>
  <si>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</si>
  <si>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</si>
  <si>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</si>
  <si>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</si>
  <si>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</si>
  <si>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</si>
  <si>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</si>
  <si>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</si>
  <si>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</si>
  <si>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</si>
  <si>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</si>
  <si>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</si>
  <si>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</si>
  <si>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</si>
  <si>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</si>
  <si>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</si>
  <si>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</si>
  <si>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</si>
  <si>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</si>
  <si>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</si>
  <si>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</si>
  <si>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</si>
  <si>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</si>
  <si>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</si>
  <si>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</si>
  <si>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</si>
  <si>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</si>
  <si>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</si>
  <si>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</si>
  <si>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</si>
  <si>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</si>
  <si>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</si>
  <si>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</si>
  <si>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</si>
  <si>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</si>
  <si>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</si>
  <si>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</si>
  <si>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</si>
  <si>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</si>
  <si>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</si>
  <si>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</si>
  <si>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</si>
  <si>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</si>
  <si>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</si>
  <si>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</si>
  <si>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</si>
  <si>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</si>
  <si>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</si>
  <si>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</si>
  <si>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</si>
  <si>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</si>
  <si>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</si>
  <si>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</si>
  <si>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</si>
  <si>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</si>
  <si>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</si>
  <si>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</si>
  <si>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</si>
  <si>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</si>
  <si>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</si>
  <si>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</si>
  <si>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</si>
  <si>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</si>
  <si>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</si>
  <si>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</si>
  <si>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</si>
  <si>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</si>
  <si>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</si>
  <si>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</si>
  <si>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</si>
  <si>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</si>
  <si>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</si>
  <si>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</si>
  <si>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</si>
  <si>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</si>
  <si>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</si>
  <si>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</si>
  <si>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</si>
  <si>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</si>
  <si>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</si>
  <si>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</si>
  <si>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</si>
  <si>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</si>
  <si>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</si>
  <si>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</si>
  <si>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</si>
  <si>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</si>
  <si>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</si>
  <si>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</si>
  <si>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</si>
  <si>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</si>
  <si>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</si>
  <si>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</si>
  <si>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</si>
  <si>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</si>
  <si>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</si>
  <si>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</si>
  <si>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</si>
  <si>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</si>
  <si>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</si>
  <si>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</si>
  <si>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</si>
  <si>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</si>
  <si>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</si>
  <si>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</si>
  <si>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</si>
  <si>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</si>
  <si>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</si>
  <si>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</si>
  <si>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</si>
  <si>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</si>
  <si>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</si>
  <si>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</si>
  <si>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</si>
  <si>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</si>
  <si>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</si>
  <si>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</si>
  <si>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</si>
  <si>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</si>
  <si>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</si>
  <si>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</si>
  <si>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</si>
  <si>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</si>
  <si>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</si>
  <si>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</si>
  <si>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</si>
  <si>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</si>
  <si>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</si>
  <si>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</si>
  <si>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</si>
  <si>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</si>
  <si>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</si>
  <si>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</si>
  <si>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</si>
  <si>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</si>
  <si>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</si>
  <si>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</si>
  <si>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</si>
  <si>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</si>
  <si>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</si>
  <si>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</si>
  <si>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</si>
  <si>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</si>
  <si>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</si>
  <si>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</si>
  <si>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</si>
  <si>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</si>
  <si>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</si>
  <si>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</si>
  <si>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</si>
  <si>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</si>
  <si>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</si>
  <si>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</si>
  <si>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</si>
  <si>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</si>
  <si>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</si>
  <si>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</si>
  <si>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</si>
  <si>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</si>
  <si>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</si>
  <si>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</si>
  <si>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</si>
  <si>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</si>
  <si>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</si>
  <si>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</si>
  <si>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</si>
  <si>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</si>
  <si>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</si>
  <si>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</si>
  <si>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</si>
  <si>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</si>
  <si>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</si>
  <si>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</si>
  <si>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</si>
  <si>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</si>
  <si>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</si>
  <si>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</si>
  <si>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</si>
  <si>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</si>
  <si>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</si>
  <si>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</si>
  <si>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</si>
  <si>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</si>
  <si>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</si>
  <si>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</si>
  <si>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</si>
  <si>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</si>
  <si>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</si>
  <si>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</si>
  <si>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</si>
  <si>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</si>
  <si>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</si>
  <si>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</si>
  <si>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</si>
  <si>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</si>
  <si>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</si>
  <si>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</si>
  <si>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</si>
  <si>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</si>
  <si>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</si>
  <si>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</si>
  <si>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</si>
  <si>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</si>
  <si>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</si>
  <si>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</si>
  <si>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</si>
  <si>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</si>
  <si>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</si>
  <si>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</si>
  <si>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</si>
  <si>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</si>
  <si>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</si>
  <si>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</si>
  <si>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</si>
  <si>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</si>
  <si>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</si>
  <si>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</si>
  <si>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</si>
  <si>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</si>
  <si>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</si>
  <si>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</si>
  <si>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</si>
  <si>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</si>
  <si>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</si>
  <si>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</si>
  <si>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</si>
  <si>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</si>
  <si>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</si>
  <si>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</si>
  <si>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</si>
  <si>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</si>
  <si>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</si>
  <si>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</si>
  <si>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</si>
  <si>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</si>
  <si>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</si>
  <si>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</si>
  <si>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</si>
  <si>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</si>
  <si>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</si>
  <si>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</si>
  <si>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</si>
  <si>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</si>
  <si>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</si>
  <si>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</si>
  <si>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</si>
  <si>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</si>
  <si>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</si>
  <si>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</si>
  <si>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</si>
  <si>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</si>
  <si>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</si>
  <si>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</si>
  <si>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</si>
  <si>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</si>
  <si>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</si>
  <si>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</si>
  <si>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</si>
  <si>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</si>
  <si>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</si>
  <si>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</si>
  <si>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</si>
  <si>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</si>
  <si>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</si>
  <si>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</si>
  <si>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</si>
  <si>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</si>
  <si>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</si>
  <si>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</si>
  <si>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</si>
  <si>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</si>
  <si>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</si>
  <si>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</si>
  <si>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</si>
  <si>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</si>
  <si>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</si>
  <si>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</si>
  <si>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</si>
  <si>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</si>
  <si>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</si>
  <si>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</si>
  <si>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</si>
  <si>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</si>
  <si>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</si>
  <si>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</si>
  <si>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</si>
  <si>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</si>
  <si>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</si>
  <si>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</si>
  <si>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</si>
  <si>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</si>
  <si>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</si>
  <si>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</si>
  <si>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</si>
  <si>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</si>
  <si>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</si>
  <si>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</si>
  <si>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</si>
  <si>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</si>
  <si>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</si>
  <si>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</si>
  <si>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</si>
  <si>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</si>
  <si>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</si>
  <si>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</si>
  <si>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</si>
  <si>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</si>
  <si>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</si>
  <si>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</si>
  <si>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</si>
  <si>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</si>
  <si>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</si>
  <si>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</si>
  <si>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</si>
  <si>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</si>
  <si>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</si>
  <si>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</si>
  <si>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</si>
  <si>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</si>
  <si>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</si>
  <si>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</si>
  <si>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</si>
  <si>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</si>
  <si>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</si>
  <si>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</si>
  <si>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</si>
  <si>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</si>
  <si>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</si>
  <si>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</si>
  <si>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</si>
  <si>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</si>
  <si>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</si>
  <si>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</si>
  <si>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</si>
  <si>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</si>
  <si>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</si>
  <si>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</si>
  <si>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</si>
  <si>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</si>
  <si>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</si>
  <si>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</si>
  <si>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</si>
  <si>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</si>
  <si>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</si>
  <si>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</si>
  <si>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</si>
  <si>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</si>
  <si>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</si>
  <si>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</si>
  <si>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</si>
  <si>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</si>
  <si>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</si>
  <si>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</si>
  <si>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</si>
  <si>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</si>
  <si>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</si>
  <si>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</si>
  <si>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</si>
  <si>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</si>
  <si>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</si>
  <si>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</si>
  <si>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</si>
  <si>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</si>
  <si>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</si>
  <si>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</si>
  <si>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</si>
  <si>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</si>
  <si>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</si>
  <si>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</si>
  <si>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</si>
  <si>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</si>
  <si>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</si>
  <si>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</si>
  <si>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</si>
  <si>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</si>
  <si>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</si>
  <si>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</si>
  <si>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</si>
  <si>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</si>
  <si>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</si>
  <si>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</si>
  <si>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</si>
  <si>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</si>
  <si>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</si>
  <si>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</si>
  <si>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</si>
  <si>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</si>
  <si>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</si>
  <si>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</si>
  <si>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</si>
  <si>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</si>
  <si>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</si>
  <si>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</si>
  <si>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</si>
  <si>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</si>
  <si>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</si>
  <si>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</si>
  <si>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</si>
  <si>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</si>
  <si>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</si>
  <si>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</si>
  <si>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</si>
  <si>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</si>
  <si>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</si>
  <si>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</si>
  <si>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</si>
  <si>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</si>
  <si>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</si>
  <si>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</si>
  <si>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</si>
  <si>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</si>
  <si>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</si>
  <si>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</si>
  <si>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</si>
  <si>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</si>
  <si>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</si>
  <si>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</si>
  <si>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</si>
  <si>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</si>
  <si>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</si>
  <si>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</si>
  <si>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</si>
  <si>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</si>
  <si>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</si>
  <si>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</si>
  <si>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</si>
  <si>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</si>
  <si>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</si>
  <si>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</si>
  <si>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</si>
  <si>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</si>
  <si>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</si>
  <si>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</si>
  <si>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</si>
  <si>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</si>
  <si>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</si>
  <si>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</si>
  <si>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</si>
  <si>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</si>
  <si>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</si>
  <si>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</si>
  <si>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</si>
  <si>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</si>
  <si>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</si>
  <si>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</si>
  <si>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</si>
  <si>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</si>
  <si>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</si>
  <si>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</si>
  <si>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</si>
  <si>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</si>
  <si>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</si>
  <si>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</si>
  <si>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</si>
  <si>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</si>
  <si>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</si>
  <si>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</si>
  <si>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</si>
  <si>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</si>
  <si>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</si>
  <si>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</si>
  <si>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</si>
  <si>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</si>
  <si>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</si>
  <si>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</si>
  <si>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</si>
  <si>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</si>
  <si>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</si>
  <si>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</si>
  <si>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</si>
  <si>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</si>
  <si>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</si>
  <si>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</si>
  <si>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</si>
  <si>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</si>
  <si>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</si>
  <si>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</si>
  <si>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</si>
  <si>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</si>
  <si>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</si>
  <si>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</si>
  <si>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</si>
  <si>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</si>
  <si>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</si>
  <si>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</si>
  <si>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</si>
  <si>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</si>
  <si>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</si>
  <si>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</si>
  <si>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</si>
  <si>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</si>
  <si>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</si>
  <si>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</si>
  <si>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</si>
  <si>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</si>
  <si>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</si>
  <si>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</si>
  <si>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</si>
  <si>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</si>
  <si>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</si>
  <si>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</si>
  <si>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</si>
  <si>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</si>
  <si>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</si>
  <si>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</si>
  <si>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</si>
  <si>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</si>
  <si>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</si>
  <si>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</si>
  <si>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</si>
  <si>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</si>
  <si>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</si>
  <si>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</si>
  <si>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</si>
  <si>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</si>
  <si>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</si>
  <si>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</si>
  <si>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</si>
  <si>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</si>
  <si>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</si>
  <si>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</si>
  <si>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</si>
  <si>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</si>
  <si>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</si>
  <si>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</si>
  <si>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</si>
  <si>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</si>
  <si>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</si>
  <si>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</si>
  <si>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</si>
  <si>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</si>
  <si>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</si>
  <si>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</si>
  <si>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</si>
  <si>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</si>
  <si>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</si>
  <si>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</si>
  <si>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</si>
  <si>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</si>
  <si>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</si>
  <si>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</si>
  <si>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</si>
  <si>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</si>
  <si>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</si>
  <si>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</si>
  <si>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</si>
  <si>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</si>
  <si>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</si>
  <si>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</si>
  <si>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</si>
  <si>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</si>
  <si>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</si>
  <si>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</si>
  <si>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</si>
  <si>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</si>
  <si>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</si>
  <si>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</si>
  <si>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</si>
  <si>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</si>
  <si>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</si>
  <si>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</si>
  <si>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</si>
  <si>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</si>
  <si>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</si>
  <si>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</si>
  <si>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</si>
  <si>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</si>
  <si>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</si>
  <si>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</si>
  <si>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</si>
  <si>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</si>
  <si>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</si>
  <si>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</si>
  <si>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</si>
  <si>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</si>
  <si>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</si>
  <si>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</si>
  <si>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</si>
  <si>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</si>
  <si>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</si>
  <si>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</si>
  <si>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</si>
  <si>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</si>
  <si>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</si>
  <si>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</si>
  <si>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</si>
  <si>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</si>
  <si>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</si>
  <si>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</si>
  <si>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</si>
  <si>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</si>
  <si>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</si>
  <si>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</si>
  <si>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</si>
  <si>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</si>
  <si>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</si>
  <si>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</si>
  <si>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</si>
  <si>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</si>
  <si>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</si>
  <si>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</si>
  <si>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</si>
  <si>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</si>
  <si>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</si>
  <si>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</si>
  <si>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</si>
  <si>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</si>
  <si>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</si>
  <si>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</si>
  <si>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</si>
  <si>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</si>
  <si>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</si>
  <si>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</si>
  <si>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</si>
  <si>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</si>
  <si>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</si>
  <si>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</si>
  <si>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</si>
  <si>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</si>
  <si>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</si>
  <si>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</si>
  <si>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</si>
  <si>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</si>
  <si>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</si>
  <si>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</si>
  <si>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</si>
  <si>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</si>
  <si>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</si>
  <si>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</si>
  <si>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</si>
  <si>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</si>
  <si>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</si>
  <si>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</si>
  <si>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</si>
  <si>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</si>
  <si>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</si>
  <si>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</si>
  <si>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</si>
  <si>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</si>
  <si>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</si>
  <si>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</si>
  <si>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</si>
  <si>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</si>
  <si>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</si>
  <si>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</si>
  <si>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</si>
  <si>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</si>
  <si>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</si>
  <si>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</si>
  <si>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</si>
  <si>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</si>
  <si>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</si>
  <si>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</si>
  <si>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</si>
  <si>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</si>
  <si>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</si>
  <si>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</si>
  <si>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</si>
  <si>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</si>
  <si>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</si>
  <si>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</si>
  <si>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</si>
  <si>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</si>
  <si>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</si>
  <si>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</si>
  <si>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</si>
  <si>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</si>
  <si>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</si>
  <si>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</si>
  <si>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</si>
  <si>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</si>
  <si>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</si>
  <si>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</si>
  <si>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</si>
  <si>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</si>
  <si>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</si>
  <si>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</si>
  <si>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</si>
  <si>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</si>
  <si>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</si>
  <si>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</si>
  <si>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</si>
  <si>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</si>
  <si>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</si>
  <si>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</si>
  <si>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</si>
  <si>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</si>
  <si>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</si>
  <si>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</si>
  <si>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</si>
  <si>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</si>
  <si>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</si>
  <si>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</si>
  <si>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</si>
  <si>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</si>
  <si>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</si>
  <si>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</si>
  <si>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</si>
  <si>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</si>
  <si>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</si>
  <si>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</si>
  <si>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</si>
  <si>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</si>
  <si>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</si>
  <si>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</si>
  <si>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</si>
  <si>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</si>
  <si>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</si>
  <si>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</si>
  <si>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</si>
  <si>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</si>
  <si>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</si>
  <si>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</si>
  <si>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</si>
  <si>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</si>
  <si>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</si>
  <si>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</si>
  <si>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</si>
  <si>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</si>
  <si>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</si>
  <si>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</si>
  <si>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</si>
  <si>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</si>
  <si>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</si>
  <si>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</si>
  <si>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</si>
  <si>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</si>
  <si>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</si>
  <si>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</si>
  <si>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</si>
  <si>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</si>
  <si>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</si>
  <si>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</si>
  <si>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</si>
  <si>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</si>
  <si>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</si>
  <si>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</si>
  <si>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</si>
  <si>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</si>
  <si>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</si>
  <si>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</si>
  <si>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</si>
  <si>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</si>
  <si>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</si>
  <si>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</si>
  <si>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</si>
  <si>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</si>
  <si>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</si>
  <si>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</si>
  <si>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</si>
  <si>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</si>
  <si>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</si>
  <si>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</si>
  <si>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</si>
  <si>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</si>
  <si>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</si>
  <si>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</si>
  <si>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</si>
  <si>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</si>
  <si>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</si>
  <si>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</si>
  <si>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</si>
  <si>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</si>
  <si>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</si>
  <si>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</si>
  <si>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</si>
  <si>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</si>
  <si>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</si>
  <si>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</si>
  <si>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</si>
  <si>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</si>
  <si>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</si>
  <si>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</si>
  <si>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</si>
  <si>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</si>
  <si>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</si>
  <si>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</si>
  <si>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</si>
  <si>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</si>
  <si>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</si>
  <si>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</si>
  <si>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</si>
  <si>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</si>
  <si>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</si>
  <si>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</si>
  <si>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</si>
  <si>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</si>
  <si>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</si>
  <si>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</si>
  <si>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</si>
  <si>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</si>
  <si>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</si>
  <si>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</si>
  <si>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</si>
  <si>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</si>
  <si>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</si>
  <si>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</si>
  <si>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</si>
  <si>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</si>
  <si>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</si>
  <si>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</si>
  <si>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</si>
  <si>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</si>
  <si>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</si>
  <si>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</si>
  <si>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</si>
  <si>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</si>
  <si>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</si>
  <si>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</si>
  <si>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</si>
  <si>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</si>
  <si>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</si>
  <si>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</si>
  <si>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</si>
  <si>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</si>
  <si>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</si>
  <si>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</si>
  <si>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</si>
  <si>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</si>
  <si>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</si>
  <si>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</si>
  <si>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</si>
  <si>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</si>
  <si>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</si>
  <si>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</si>
  <si>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</si>
  <si>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</si>
  <si>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</si>
  <si>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</si>
  <si>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</si>
  <si>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</si>
  <si>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</si>
  <si>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</si>
  <si>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</si>
  <si>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</si>
  <si>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</si>
  <si>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</si>
  <si>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</si>
  <si>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</si>
  <si>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</si>
  <si>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</si>
  <si>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</si>
  <si>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</si>
  <si>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</si>
  <si>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</si>
  <si>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</si>
  <si>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</si>
  <si>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</si>
  <si>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</si>
  <si>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</si>
  <si>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</si>
  <si>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</si>
  <si>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</si>
  <si>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</si>
  <si>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</si>
  <si>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</si>
  <si>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</si>
  <si>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</si>
  <si>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</si>
  <si>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</si>
  <si>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</si>
  <si>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</si>
  <si>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</si>
  <si>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</si>
  <si>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</si>
  <si>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</si>
  <si>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</si>
  <si>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</si>
  <si>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</si>
  <si>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</si>
  <si>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</si>
  <si>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</si>
  <si>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</si>
  <si>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</si>
  <si>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</si>
  <si>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</si>
  <si>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</si>
  <si>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</si>
  <si>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</si>
  <si>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</si>
  <si>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</si>
  <si>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</si>
  <si>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</si>
  <si>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</si>
  <si>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</si>
  <si>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</si>
  <si>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</si>
  <si>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</si>
  <si>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</si>
  <si>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</si>
  <si>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</si>
  <si>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</si>
  <si>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</si>
  <si>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</si>
  <si>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</si>
  <si>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</si>
  <si>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</si>
  <si>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</si>
  <si>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</si>
  <si>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</si>
  <si>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</si>
  <si>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</si>
  <si>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</si>
  <si>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</si>
  <si>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</si>
  <si>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</si>
  <si>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</si>
  <si>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</si>
  <si>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</si>
  <si>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</si>
  <si>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</si>
  <si>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</si>
  <si>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</si>
  <si>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</si>
  <si>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</si>
  <si>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</si>
  <si>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</si>
  <si>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</si>
  <si>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</si>
  <si>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</si>
  <si>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</si>
  <si>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</si>
  <si>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</si>
  <si>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</si>
  <si>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</si>
  <si>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</si>
  <si>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</si>
  <si>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</si>
  <si>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</si>
  <si>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</si>
  <si>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</si>
  <si>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</si>
  <si>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</si>
  <si>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</si>
  <si>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</si>
  <si>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</si>
  <si>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</si>
  <si>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</si>
  <si>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</si>
  <si>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</si>
  <si>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</si>
  <si>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</si>
  <si>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</si>
  <si>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</si>
  <si>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</si>
  <si>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</si>
  <si>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</si>
  <si>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</si>
  <si>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</si>
  <si>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</si>
  <si>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</si>
  <si>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</si>
  <si>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</si>
  <si>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</si>
  <si>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</si>
  <si>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</si>
  <si>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</si>
  <si>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</si>
  <si>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</si>
  <si>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</si>
  <si>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</si>
  <si>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</si>
  <si>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</si>
  <si>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</si>
  <si>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</si>
  <si>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</si>
  <si>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</si>
  <si>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</si>
  <si>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</si>
  <si>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</si>
  <si>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</si>
  <si>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</si>
  <si>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</si>
  <si>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</si>
  <si>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</si>
  <si>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</si>
  <si>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</si>
  <si>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</si>
  <si>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</si>
  <si>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</si>
  <si>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</si>
  <si>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</si>
  <si>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</si>
  <si>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</si>
  <si>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</si>
  <si>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</si>
  <si>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</si>
  <si>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</si>
  <si>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</si>
  <si>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</si>
  <si>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</si>
  <si>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</si>
  <si>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</si>
  <si>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</si>
  <si>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</si>
  <si>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</si>
  <si>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</si>
  <si>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</si>
  <si>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</si>
  <si>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</si>
  <si>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</si>
  <si>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</si>
  <si>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</si>
  <si>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</si>
  <si>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</si>
  <si>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</si>
  <si>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</si>
  <si>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</si>
  <si>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</si>
  <si>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</si>
  <si>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</si>
  <si>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</si>
  <si>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</si>
  <si>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</si>
  <si>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</si>
  <si>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</si>
  <si>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</si>
  <si>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</si>
  <si>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</si>
  <si>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</si>
  <si>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</si>
  <si>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</si>
  <si>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</si>
  <si>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</si>
  <si>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</si>
  <si>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</si>
  <si>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</si>
  <si>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</si>
  <si>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</si>
  <si>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</si>
  <si>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</si>
  <si>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</si>
  <si>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</si>
  <si>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</si>
  <si>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</si>
  <si>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</si>
  <si>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</si>
  <si>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</si>
  <si>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</si>
  <si>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</si>
  <si>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</si>
  <si>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</si>
  <si>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</si>
  <si>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</si>
  <si>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</si>
  <si>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</si>
  <si>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</si>
  <si>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</si>
  <si>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</si>
  <si>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</si>
  <si>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</si>
  <si>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</si>
  <si>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</si>
  <si>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</si>
  <si>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</si>
  <si>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</si>
  <si>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</si>
  <si>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</si>
  <si>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</si>
  <si>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</si>
  <si>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</si>
  <si>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</si>
  <si>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</si>
  <si>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</si>
  <si>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</si>
  <si>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</si>
  <si>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</si>
  <si>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</si>
  <si>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</si>
  <si>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</si>
  <si>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</si>
  <si>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</si>
  <si>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</si>
  <si>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</si>
  <si>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</si>
  <si>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</si>
  <si>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</si>
  <si>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</si>
  <si>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</si>
  <si>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</si>
  <si>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</si>
  <si>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</si>
  <si>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</si>
  <si>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</si>
  <si>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</si>
  <si>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</si>
  <si>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</si>
  <si>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</si>
  <si>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</si>
  <si>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</si>
  <si>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</si>
  <si>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</si>
  <si>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</si>
  <si>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</si>
  <si>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</si>
  <si>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</si>
  <si>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</si>
  <si>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</si>
  <si>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</si>
  <si>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</si>
  <si>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</si>
  <si>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</si>
  <si>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</si>
  <si>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</si>
  <si>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</si>
  <si>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</si>
  <si>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</si>
  <si>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</si>
  <si>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</si>
  <si>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</si>
  <si>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</si>
  <si>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</si>
  <si>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</si>
  <si>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</si>
  <si>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</si>
  <si>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</si>
  <si>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</si>
  <si>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</si>
  <si>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</si>
  <si>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</si>
  <si>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</si>
  <si>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</si>
  <si>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</si>
  <si>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</si>
  <si>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</si>
  <si>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</si>
  <si>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</si>
  <si>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</si>
  <si>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</si>
  <si>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</si>
  <si>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</si>
  <si>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</si>
  <si>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</si>
  <si>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</si>
  <si>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</si>
  <si>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</si>
  <si>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</si>
  <si>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</si>
  <si>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</si>
  <si>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</si>
  <si>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</si>
  <si>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</si>
  <si>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</si>
  <si>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</si>
  <si>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</si>
  <si>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</si>
  <si>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</si>
  <si>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</si>
  <si>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</si>
  <si>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</si>
  <si>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</si>
  <si>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</si>
  <si>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</si>
  <si>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</si>
  <si>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</si>
  <si>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</si>
  <si>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</si>
  <si>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</si>
  <si>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</si>
  <si>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</si>
  <si>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</si>
  <si>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</si>
  <si>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</si>
  <si>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</si>
  <si>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</si>
  <si>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</si>
  <si>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</si>
  <si>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</si>
  <si>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</si>
  <si>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</si>
  <si>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</si>
  <si>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</si>
  <si>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</si>
  <si>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</si>
  <si>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</si>
  <si>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</si>
  <si>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</si>
  <si>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</si>
  <si>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</si>
  <si>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</si>
  <si>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</si>
  <si>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</si>
  <si>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</si>
  <si>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</si>
  <si>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</si>
  <si>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</si>
  <si>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</si>
  <si>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</si>
  <si>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</si>
  <si>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</si>
  <si>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</si>
  <si>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</si>
  <si>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</si>
  <si>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</si>
  <si>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</si>
  <si>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</si>
  <si>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</si>
  <si>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</si>
  <si>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</si>
  <si>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</si>
  <si>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</si>
  <si>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</si>
  <si>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</si>
  <si>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</si>
  <si>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</si>
  <si>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</si>
  <si>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</si>
  <si>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</si>
  <si>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</si>
  <si>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</si>
  <si>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</si>
  <si>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</si>
  <si>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</si>
  <si>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</si>
  <si>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</si>
  <si>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</si>
  <si>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</si>
  <si>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</si>
  <si>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</si>
  <si>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</si>
  <si>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</si>
  <si>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</si>
  <si>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</si>
  <si>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</si>
  <si>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</si>
  <si>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</si>
  <si>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</si>
  <si>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</si>
  <si>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</si>
  <si>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</si>
  <si>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</si>
  <si>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</si>
  <si>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</si>
  <si>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</si>
  <si>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</si>
  <si>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</si>
  <si>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</si>
  <si>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</si>
  <si>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</si>
  <si>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</si>
  <si>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</si>
  <si>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</si>
  <si>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</si>
  <si>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</si>
  <si>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</si>
  <si>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</si>
  <si>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</si>
  <si>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</si>
  <si>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</si>
  <si>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</si>
  <si>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</si>
  <si>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</si>
  <si>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</si>
  <si>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</si>
  <si>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</si>
  <si>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</si>
  <si>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</si>
  <si>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</si>
  <si>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</si>
  <si>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</si>
  <si>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</si>
  <si>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</si>
  <si>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</si>
  <si>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</si>
  <si>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</si>
  <si>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</si>
  <si>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</si>
  <si>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</si>
  <si>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</si>
  <si>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</si>
  <si>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</si>
  <si>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</si>
  <si>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</si>
  <si>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</si>
  <si>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</si>
  <si>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</si>
  <si>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</si>
  <si>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</si>
  <si>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</si>
  <si>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</si>
  <si>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</si>
  <si>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</si>
  <si>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</si>
  <si>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</si>
  <si>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</si>
  <si>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</si>
  <si>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</si>
  <si>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</si>
  <si>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</si>
  <si>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</si>
  <si>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</si>
  <si>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</si>
  <si>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</si>
  <si>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</si>
  <si>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</si>
  <si>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</si>
  <si>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</si>
  <si>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</si>
  <si>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</si>
  <si>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</si>
  <si>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</si>
  <si>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</si>
  <si>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</si>
  <si>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</si>
  <si>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</si>
  <si>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</si>
  <si>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</si>
  <si>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</si>
  <si>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</si>
  <si>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</si>
  <si>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</si>
  <si>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</si>
  <si>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</si>
  <si>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</si>
  <si>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</si>
  <si>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</si>
  <si>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</si>
  <si>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</si>
  <si>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</si>
  <si>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</si>
  <si>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</si>
  <si>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</si>
  <si>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</si>
  <si>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</si>
  <si>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</si>
  <si>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</si>
  <si>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</si>
  <si>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</si>
  <si>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</si>
  <si>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</si>
  <si>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</si>
  <si>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</si>
  <si>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</si>
  <si>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</si>
  <si>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</si>
  <si>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</si>
  <si>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</si>
  <si>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</si>
  <si>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</si>
  <si>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</si>
  <si>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</si>
  <si>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</si>
  <si>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</si>
  <si>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</si>
  <si>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</si>
  <si>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</si>
  <si>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</si>
  <si>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</si>
  <si>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</si>
  <si>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</si>
  <si>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</si>
  <si>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</si>
  <si>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</si>
  <si>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</si>
  <si>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</si>
  <si>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</si>
  <si>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</si>
  <si>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</si>
  <si>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</si>
  <si>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</si>
  <si>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</si>
  <si>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</si>
  <si>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</si>
  <si>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</si>
  <si>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</si>
  <si>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</si>
  <si>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</si>
  <si>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</si>
  <si>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</si>
  <si>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</si>
  <si>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</si>
  <si>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</si>
  <si>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</si>
  <si>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</si>
  <si>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</si>
  <si>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</si>
  <si>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</si>
  <si>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</si>
  <si>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</si>
  <si>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</si>
  <si>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</si>
  <si>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</si>
  <si>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</si>
  <si>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</si>
  <si>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</si>
  <si>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</si>
  <si>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</si>
  <si>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</si>
  <si>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</si>
  <si>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</si>
  <si>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</si>
  <si>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</si>
  <si>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</si>
  <si>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</si>
  <si>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</si>
  <si>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</si>
  <si>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</si>
  <si>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</si>
  <si>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</si>
  <si>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</si>
  <si>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</si>
  <si>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</si>
  <si>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</si>
  <si>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</si>
  <si>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</si>
  <si>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</si>
  <si>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</si>
  <si>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</si>
  <si>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</si>
  <si>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</si>
  <si>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</si>
  <si>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</si>
  <si>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</si>
  <si>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</si>
  <si>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</si>
  <si>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</si>
  <si>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</si>
  <si>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</si>
  <si>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</si>
  <si>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</si>
  <si>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</si>
  <si>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</si>
  <si>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</si>
  <si>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</si>
  <si>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</si>
  <si>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</si>
  <si>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</si>
  <si>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</si>
  <si>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</si>
  <si>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</si>
  <si>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</si>
  <si>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</si>
  <si>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</si>
  <si>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</si>
  <si>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</si>
  <si>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</si>
  <si>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</si>
  <si>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</si>
  <si>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</si>
  <si>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</si>
  <si>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</si>
  <si>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</si>
  <si>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</si>
  <si>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</si>
  <si>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</si>
  <si>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</si>
  <si>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</si>
  <si>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</si>
  <si>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</si>
  <si>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</si>
  <si>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</si>
  <si>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</si>
  <si>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</si>
  <si>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</si>
  <si>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</si>
  <si>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</si>
  <si>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</si>
  <si>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</si>
  <si>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</si>
  <si>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</si>
  <si>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</si>
  <si>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</si>
  <si>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</si>
  <si>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</si>
  <si>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</si>
  <si>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</si>
  <si>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</si>
  <si>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</si>
  <si>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</si>
  <si>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</si>
  <si>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</si>
  <si>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</si>
  <si>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</si>
  <si>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</si>
  <si>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</si>
  <si>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</si>
  <si>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</si>
  <si>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</si>
  <si>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</si>
  <si>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</si>
  <si>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</si>
  <si>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</si>
  <si>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</si>
  <si>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</si>
  <si>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</si>
  <si>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</si>
  <si>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</si>
  <si>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</si>
  <si>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</si>
  <si>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</si>
  <si>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</si>
  <si>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</si>
  <si>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</si>
  <si>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</si>
  <si>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</si>
  <si>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</si>
  <si>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</si>
  <si>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</si>
  <si>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</si>
  <si>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</si>
  <si>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</si>
  <si>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</si>
  <si>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</si>
  <si>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</si>
  <si>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</si>
  <si>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</si>
  <si>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</si>
  <si>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</si>
  <si>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</si>
  <si>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</si>
  <si>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</si>
  <si>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</si>
  <si>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</si>
  <si>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</si>
  <si>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</si>
  <si>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</si>
  <si>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</si>
  <si>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</si>
  <si>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</si>
  <si>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</si>
  <si>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</si>
  <si>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</si>
  <si>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</si>
  <si>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</si>
  <si>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</si>
  <si>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</si>
  <si>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</si>
  <si>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</si>
  <si>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</si>
  <si>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</si>
  <si>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</si>
  <si>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</si>
  <si>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</si>
  <si>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</si>
  <si>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</si>
  <si>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</si>
  <si>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</si>
  <si>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</si>
  <si>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</si>
  <si>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</si>
  <si>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</si>
  <si>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</si>
  <si>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</si>
  <si>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</si>
  <si>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</si>
  <si>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</si>
  <si>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</si>
  <si>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</si>
  <si>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</si>
  <si>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</si>
  <si>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</si>
  <si>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</si>
  <si>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</si>
  <si>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</si>
  <si>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</si>
  <si>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</si>
  <si>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</si>
  <si>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</si>
  <si>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</si>
  <si>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</si>
  <si>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</si>
  <si>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</si>
  <si>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</si>
  <si>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</si>
  <si>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</si>
  <si>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</si>
  <si>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</si>
  <si>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</si>
  <si>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</si>
  <si>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</si>
  <si>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</si>
  <si>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</si>
  <si>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</si>
  <si>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</si>
  <si>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</si>
  <si>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</si>
  <si>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</si>
  <si>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</si>
  <si>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</si>
  <si>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</si>
  <si>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</si>
  <si>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</si>
  <si>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</si>
  <si>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</si>
  <si>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</si>
  <si>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</si>
  <si>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</si>
  <si>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</si>
  <si>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</si>
  <si>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</si>
  <si>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</si>
  <si>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</si>
  <si>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</si>
  <si>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</si>
  <si>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</si>
  <si>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</si>
  <si>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</si>
  <si>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</si>
  <si>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</si>
  <si>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</si>
  <si>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</si>
  <si>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</si>
  <si>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</si>
  <si>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</si>
  <si>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</si>
  <si>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</si>
  <si>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</si>
  <si>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</si>
  <si>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</si>
  <si>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</si>
  <si>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</si>
  <si>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</si>
  <si>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</si>
  <si>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</si>
  <si>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</si>
  <si>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</si>
  <si>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</si>
  <si>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</si>
  <si>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</si>
  <si>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</si>
  <si>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</si>
  <si>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</si>
  <si>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</si>
  <si>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</si>
  <si>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</si>
  <si>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</si>
  <si>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</si>
  <si>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</si>
  <si>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</si>
  <si>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</si>
  <si>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</si>
  <si>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</si>
  <si>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</si>
  <si>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</si>
  <si>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</si>
  <si>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</si>
  <si>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</si>
  <si>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</si>
  <si>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</si>
  <si>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</si>
  <si>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</si>
  <si>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</si>
  <si>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</si>
  <si>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</si>
  <si>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</si>
  <si>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</si>
  <si>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</si>
  <si>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</si>
  <si>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</si>
  <si>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</si>
  <si>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</si>
  <si>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</si>
  <si>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</si>
  <si>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</si>
  <si>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</si>
  <si>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</si>
  <si>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</si>
  <si>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</si>
  <si>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</si>
  <si>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</si>
  <si>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</si>
  <si>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</si>
  <si>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</si>
  <si>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</si>
  <si>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</si>
  <si>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</si>
  <si>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</si>
  <si>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</si>
  <si>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</si>
  <si>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</si>
  <si>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</si>
  <si>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</si>
  <si>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</si>
  <si>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</si>
  <si>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</si>
  <si>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</si>
  <si>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</si>
  <si>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</si>
  <si>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</si>
  <si>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</si>
  <si>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</si>
  <si>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</si>
  <si>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</si>
  <si>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</si>
  <si>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</si>
  <si>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</si>
  <si>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</si>
  <si>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</si>
  <si>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</si>
  <si>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</si>
  <si>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</si>
  <si>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</si>
  <si>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</si>
  <si>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</si>
  <si>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</si>
  <si>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</si>
  <si>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</si>
  <si>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</si>
  <si>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</si>
  <si>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</si>
  <si>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</si>
  <si>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</si>
  <si>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</si>
  <si>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</si>
  <si>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</si>
  <si>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</si>
  <si>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</si>
  <si>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</si>
  <si>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</si>
  <si>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</si>
  <si>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</si>
  <si>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</si>
  <si>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</si>
  <si>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</si>
  <si>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</si>
  <si>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</si>
  <si>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</si>
  <si>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</si>
  <si>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</si>
  <si>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</si>
  <si>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</si>
  <si>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</si>
  <si>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</si>
  <si>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</si>
  <si>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</si>
  <si>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</si>
  <si>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</si>
  <si>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</si>
  <si>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</si>
  <si>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</si>
  <si>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</si>
  <si>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</si>
  <si>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</si>
  <si>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</si>
  <si>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</si>
  <si>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</si>
  <si>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</si>
  <si>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</si>
  <si>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</si>
  <si>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</si>
  <si>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</si>
  <si>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</si>
  <si>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</si>
  <si>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</si>
  <si>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</si>
  <si>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</si>
  <si>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</si>
  <si>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</si>
  <si>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</si>
  <si>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</si>
  <si>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</si>
  <si>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</si>
  <si>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</si>
  <si>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</si>
  <si>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</si>
  <si>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</si>
  <si>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</si>
  <si>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</si>
  <si>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</si>
  <si>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</si>
  <si>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</si>
  <si>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</si>
  <si>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</si>
  <si>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</si>
  <si>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</si>
  <si>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</si>
  <si>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</si>
  <si>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</si>
  <si>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</si>
  <si>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</si>
  <si>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</si>
  <si>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</si>
  <si>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</si>
  <si>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</si>
  <si>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</si>
  <si>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</si>
  <si>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</si>
  <si>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</si>
  <si>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</si>
  <si>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</si>
  <si>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</si>
  <si>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</si>
  <si>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</si>
  <si>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</si>
  <si>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</si>
  <si>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</si>
  <si>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</si>
  <si>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</si>
  <si>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</si>
  <si>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</si>
  <si>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</si>
  <si>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</si>
  <si>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</si>
  <si>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</si>
  <si>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</si>
  <si>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</si>
  <si>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</si>
  <si>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</si>
  <si>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</si>
  <si>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</si>
  <si>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</si>
  <si>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</si>
  <si>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</si>
  <si>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</si>
  <si>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</si>
  <si>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</si>
  <si>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</si>
  <si>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</si>
  <si>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</si>
  <si>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</si>
  <si>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</si>
  <si>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</si>
  <si>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</si>
  <si>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</si>
  <si>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</si>
  <si>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</si>
  <si>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</si>
  <si>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</si>
  <si>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</si>
  <si>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</si>
  <si>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</si>
  <si>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</si>
  <si>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</si>
  <si>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</si>
  <si>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</si>
  <si>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</si>
  <si>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</si>
  <si>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</si>
  <si>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</si>
  <si>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</si>
  <si>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</si>
  <si>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</si>
  <si>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</si>
  <si>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</si>
  <si>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</si>
  <si>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</si>
  <si>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</si>
  <si>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</si>
  <si>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</si>
  <si>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</si>
  <si>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</si>
  <si>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</si>
  <si>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</si>
  <si>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</si>
  <si>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</si>
  <si>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</si>
  <si>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</si>
  <si>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</si>
  <si>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</si>
  <si>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</si>
  <si>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</si>
  <si>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</si>
  <si>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</si>
  <si>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</si>
  <si>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</si>
  <si>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</si>
  <si>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</si>
  <si>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</si>
  <si>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</si>
  <si>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</si>
  <si>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</si>
  <si>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</si>
  <si>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</si>
  <si>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</si>
  <si>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</si>
  <si>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</si>
  <si>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</si>
  <si>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</si>
  <si>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</si>
  <si>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</si>
  <si>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</si>
  <si>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</si>
  <si>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</si>
  <si>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</si>
  <si>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</si>
  <si>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</si>
  <si>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</si>
  <si>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</si>
  <si>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</si>
  <si>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</si>
  <si>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</si>
  <si>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</si>
  <si>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</si>
  <si>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</si>
  <si>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</si>
  <si>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</si>
  <si>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</si>
  <si>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</si>
  <si>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</si>
  <si>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</si>
  <si>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</si>
  <si>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</si>
  <si>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</si>
  <si>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</si>
  <si>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</si>
  <si>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</si>
  <si>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</si>
  <si>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</si>
  <si>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</si>
  <si>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</si>
  <si>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</si>
  <si>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</si>
  <si>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</si>
  <si>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</si>
  <si>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</si>
  <si>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</si>
  <si>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</si>
  <si>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</si>
  <si>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</si>
  <si>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</si>
  <si>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</si>
  <si>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</si>
  <si>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</si>
  <si>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</si>
  <si>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</si>
  <si>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</si>
  <si>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</si>
  <si>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</si>
  <si>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</si>
  <si>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</si>
  <si>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</si>
  <si>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</si>
  <si>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</si>
  <si>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</si>
  <si>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</si>
  <si>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</si>
  <si>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</si>
  <si>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</si>
  <si>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</si>
  <si>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</si>
  <si>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</si>
  <si>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</si>
  <si>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</si>
  <si>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</si>
  <si>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</si>
  <si>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</si>
  <si>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</si>
  <si>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</si>
  <si>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</si>
  <si>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</si>
  <si>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</si>
  <si>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</si>
  <si>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</si>
  <si>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</si>
  <si>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</si>
  <si>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</si>
  <si>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</si>
  <si>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</si>
  <si>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</si>
  <si>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</si>
  <si>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</si>
  <si>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</si>
  <si>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</si>
  <si>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</si>
  <si>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</si>
  <si>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</si>
  <si>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</si>
  <si>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</si>
  <si>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</si>
  <si>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</si>
  <si>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</si>
  <si>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</si>
  <si>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</si>
  <si>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</si>
  <si>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</si>
  <si>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</si>
  <si>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</si>
  <si>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</si>
  <si>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</si>
  <si>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</si>
  <si>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</si>
  <si>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</si>
  <si>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</si>
  <si>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</si>
  <si>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</si>
  <si>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</si>
  <si>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</si>
  <si>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</si>
  <si>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</si>
  <si>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</si>
  <si>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</si>
  <si>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</si>
  <si>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</si>
  <si>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</si>
  <si>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</si>
  <si>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</si>
  <si>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</si>
  <si>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</si>
  <si>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</si>
  <si>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</si>
  <si>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</si>
  <si>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</si>
  <si>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</si>
  <si>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</si>
  <si>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</si>
  <si>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</si>
  <si>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</si>
  <si>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</si>
  <si>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</si>
  <si>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</si>
  <si>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</si>
  <si>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</si>
  <si>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</si>
  <si>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</si>
  <si>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</si>
  <si>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</si>
  <si>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</si>
  <si>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</si>
  <si>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</si>
  <si>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</si>
  <si>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</si>
  <si>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</si>
  <si>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</si>
  <si>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</si>
  <si>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</si>
  <si>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</si>
  <si>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</si>
  <si>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</si>
  <si>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</si>
  <si>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</si>
  <si>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</si>
  <si>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</si>
  <si>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</si>
  <si>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</si>
  <si>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</si>
  <si>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</si>
  <si>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</si>
  <si>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</si>
  <si>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</si>
  <si>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</si>
  <si>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</si>
  <si>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</si>
  <si>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</si>
  <si>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</si>
  <si>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</si>
  <si>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</si>
  <si>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</si>
  <si>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</si>
  <si>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</si>
  <si>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</si>
  <si>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</si>
  <si>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</si>
  <si>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</si>
  <si>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</si>
  <si>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</si>
  <si>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</si>
  <si>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</si>
  <si>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</si>
  <si>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</si>
  <si>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</si>
  <si>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</si>
  <si>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</si>
  <si>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</si>
  <si>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</si>
  <si>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</si>
  <si>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</si>
  <si>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</si>
  <si>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</si>
  <si>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</si>
  <si>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</si>
  <si>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</si>
  <si>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</si>
  <si>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</si>
  <si>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</si>
  <si>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</si>
  <si>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</si>
  <si>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</si>
  <si>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</si>
  <si>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</si>
  <si>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</si>
  <si>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</si>
  <si>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</si>
  <si>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</si>
  <si>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</si>
  <si>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</si>
  <si>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</si>
  <si>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</si>
  <si>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</si>
  <si>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</si>
  <si>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</si>
  <si>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</si>
  <si>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</si>
  <si>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</si>
  <si>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</si>
  <si>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</si>
  <si>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</si>
  <si>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</si>
  <si>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</si>
  <si>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</si>
  <si>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</si>
  <si>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</si>
  <si>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</si>
  <si>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</si>
  <si>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</si>
  <si>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</si>
  <si>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</si>
  <si>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</si>
  <si>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</si>
  <si>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</si>
  <si>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</si>
  <si>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</si>
  <si>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</si>
  <si>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</si>
  <si>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</si>
  <si>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</si>
  <si>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</si>
  <si>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</si>
  <si>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</si>
  <si>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</si>
  <si>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</si>
  <si>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</si>
  <si>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</si>
  <si>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</si>
  <si>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</si>
  <si>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</si>
  <si>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</si>
  <si>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</si>
  <si>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</si>
  <si>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</si>
  <si>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</si>
  <si>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</si>
  <si>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</si>
  <si>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</si>
  <si>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</si>
  <si>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</si>
  <si>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</si>
  <si>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</si>
  <si>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</si>
  <si>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</si>
  <si>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</si>
  <si>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</si>
  <si>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</si>
  <si>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</si>
  <si>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</si>
  <si>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</si>
  <si>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</si>
  <si>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</si>
  <si>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</si>
  <si>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</si>
  <si>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</si>
  <si>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</si>
  <si>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</si>
  <si>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</si>
  <si>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</si>
  <si>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</si>
  <si>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</si>
  <si>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</si>
  <si>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</si>
  <si>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</si>
  <si>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</si>
  <si>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</si>
  <si>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</si>
  <si>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</si>
  <si>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</si>
  <si>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</si>
  <si>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</si>
  <si>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</si>
  <si>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</si>
  <si>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</si>
  <si>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</si>
  <si>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</si>
  <si>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</si>
  <si>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</si>
  <si>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</si>
  <si>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</si>
  <si>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</si>
  <si>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</si>
  <si>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</si>
  <si>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</si>
  <si>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</si>
  <si>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</si>
  <si>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</si>
  <si>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</si>
  <si>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</si>
  <si>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</si>
  <si>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</si>
  <si>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</si>
  <si>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</si>
  <si>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</si>
  <si>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</si>
  <si>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</si>
  <si>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</si>
  <si>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</si>
  <si>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</si>
  <si>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</si>
  <si>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</si>
  <si>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</si>
  <si>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</si>
  <si>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</si>
  <si>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</si>
  <si>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</si>
  <si>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</si>
  <si>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</si>
  <si>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</si>
  <si>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</si>
  <si>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</si>
  <si>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</si>
  <si>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</si>
  <si>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</si>
  <si>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</si>
  <si>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</si>
  <si>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</si>
  <si>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</si>
  <si>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</si>
  <si>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</si>
  <si>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</si>
  <si>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</si>
  <si>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</si>
  <si>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</si>
  <si>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</si>
  <si>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</si>
  <si>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</si>
  <si>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</si>
  <si>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</si>
  <si>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</si>
  <si>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</si>
  <si>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</si>
  <si>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</si>
  <si>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</si>
  <si>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</si>
  <si>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</si>
  <si>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</si>
  <si>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</si>
  <si>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</si>
  <si>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</si>
  <si>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</si>
  <si>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</si>
  <si>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</si>
  <si>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</si>
  <si>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</si>
  <si>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</si>
  <si>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</si>
  <si>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</si>
  <si>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</si>
  <si>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</si>
  <si>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</si>
  <si>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</si>
  <si>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</si>
  <si>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</si>
  <si>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</si>
  <si>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</si>
  <si>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</si>
  <si>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</si>
  <si>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</si>
  <si>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</si>
  <si>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</si>
  <si>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</si>
  <si>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</si>
  <si>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</si>
  <si>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</si>
  <si>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</si>
  <si>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</si>
  <si>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</si>
  <si>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</si>
  <si>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</si>
  <si>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</si>
  <si>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</si>
  <si>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</si>
  <si>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</si>
  <si>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</si>
  <si>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</si>
  <si>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</si>
  <si>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</si>
  <si>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</si>
  <si>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</si>
  <si>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</si>
  <si>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</si>
  <si>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</si>
  <si>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</si>
  <si>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</si>
  <si>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</si>
  <si>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</si>
  <si>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</si>
  <si>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</si>
  <si>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</si>
  <si>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</si>
  <si>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</si>
  <si>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</si>
  <si>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</si>
  <si>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</si>
  <si>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</si>
  <si>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</si>
  <si>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</si>
  <si>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</si>
  <si>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</si>
  <si>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</si>
  <si>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</si>
  <si>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</si>
  <si>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</si>
  <si>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</si>
  <si>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</si>
  <si>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</si>
  <si>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</si>
  <si>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</si>
  <si>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</si>
  <si>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</si>
  <si>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</si>
  <si>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</si>
  <si>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</si>
  <si>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</si>
  <si>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</si>
  <si>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</si>
  <si>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</si>
  <si>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</si>
  <si>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</si>
  <si>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</si>
  <si>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</si>
  <si>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</si>
  <si>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</si>
  <si>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</si>
  <si>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</si>
  <si>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</si>
  <si>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</si>
  <si>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</si>
  <si>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</si>
  <si>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</si>
  <si>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</si>
  <si>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</si>
  <si>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</si>
  <si>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</si>
  <si>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</si>
  <si>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</si>
  <si>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</si>
  <si>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</si>
  <si>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</si>
  <si>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</si>
  <si>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</si>
  <si>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</si>
  <si>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</si>
  <si>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</si>
  <si>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</si>
  <si>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</si>
  <si>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</si>
  <si>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</si>
  <si>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</si>
  <si>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</si>
  <si>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</si>
  <si>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</si>
  <si>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</si>
  <si>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</si>
  <si>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</si>
  <si>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</si>
  <si>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</si>
  <si>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</si>
  <si>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</si>
  <si>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</si>
  <si>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</si>
  <si>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</si>
  <si>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</si>
  <si>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</si>
  <si>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</si>
  <si>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</si>
  <si>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</si>
  <si>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</si>
  <si>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</si>
  <si>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</si>
  <si>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</si>
  <si>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</si>
  <si>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</si>
  <si>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</si>
  <si>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</si>
  <si>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</si>
  <si>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</si>
  <si>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</si>
  <si>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</si>
  <si>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</si>
  <si>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</si>
  <si>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</si>
  <si>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</si>
  <si>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</si>
  <si>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</si>
  <si>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</si>
  <si>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</si>
  <si>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</si>
  <si>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</si>
  <si>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</si>
  <si>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</si>
  <si>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</si>
  <si>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</si>
  <si>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</si>
  <si>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</si>
  <si>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</si>
  <si>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</si>
  <si>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</si>
  <si>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</si>
  <si>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</si>
  <si>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</si>
  <si>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</si>
  <si>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</si>
  <si>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</si>
  <si>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</si>
  <si>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</si>
  <si>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</si>
  <si>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</si>
  <si>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</si>
  <si>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</si>
  <si>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</si>
  <si>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</si>
  <si>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</si>
  <si>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</si>
  <si>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</si>
  <si>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</si>
  <si>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</si>
  <si>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</si>
  <si>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</si>
  <si>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</si>
  <si>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</si>
  <si>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</si>
  <si>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</si>
  <si>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</si>
  <si>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</si>
  <si>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</si>
  <si>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</si>
  <si>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</si>
  <si>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</si>
  <si>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</si>
  <si>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</si>
  <si>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</si>
  <si>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</si>
  <si>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</si>
  <si>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</si>
  <si>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</si>
  <si>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</si>
  <si>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</si>
  <si>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</si>
  <si>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</si>
  <si>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</si>
  <si>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</si>
  <si>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</si>
  <si>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</si>
  <si>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</si>
  <si>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</si>
  <si>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</si>
  <si>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</si>
  <si>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</si>
  <si>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</si>
  <si>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</si>
  <si>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</si>
  <si>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</si>
  <si>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</si>
  <si>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</si>
  <si>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</si>
  <si>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</si>
  <si>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</si>
  <si>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</si>
  <si>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</si>
  <si>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</si>
  <si>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</si>
  <si>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</si>
  <si>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</si>
  <si>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</si>
  <si>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</si>
  <si>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</si>
  <si>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</si>
  <si>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</si>
  <si>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</si>
  <si>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</si>
  <si>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</si>
  <si>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</si>
  <si>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</si>
  <si>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</si>
  <si>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</si>
  <si>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</si>
  <si>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</si>
  <si>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</si>
  <si>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</si>
  <si>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</si>
  <si>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</si>
  <si>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</si>
  <si>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</si>
  <si>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</si>
  <si>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</si>
  <si>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</si>
  <si>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</si>
  <si>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</si>
  <si>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</si>
  <si>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</si>
  <si>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</si>
  <si>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</si>
  <si>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</si>
  <si>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</si>
  <si>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</si>
  <si>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</si>
  <si>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</si>
  <si>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</si>
  <si>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</si>
  <si>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</si>
  <si>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</si>
  <si>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</si>
  <si>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</si>
  <si>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</si>
  <si>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</si>
  <si>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</si>
  <si>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</si>
  <si>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</si>
  <si>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</si>
  <si>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</si>
  <si>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</si>
  <si>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</si>
  <si>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</si>
  <si>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</si>
  <si>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</si>
  <si>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</si>
  <si>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</si>
  <si>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</si>
  <si>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</si>
  <si>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</si>
  <si>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</si>
  <si>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</si>
  <si>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</si>
  <si>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</si>
  <si>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</si>
  <si>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</si>
  <si>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</si>
  <si>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</si>
  <si>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</si>
  <si>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</si>
  <si>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</si>
  <si>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</si>
  <si>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</si>
  <si>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</si>
  <si>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</si>
  <si>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</si>
  <si>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</si>
  <si>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</si>
  <si>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</si>
  <si>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</si>
  <si>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</si>
  <si>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</si>
  <si>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</si>
  <si>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</si>
  <si>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</si>
  <si>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</si>
  <si>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</si>
  <si>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</si>
  <si>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</si>
  <si>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</si>
  <si>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</si>
  <si>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</si>
  <si>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</si>
  <si>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</si>
  <si>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</si>
  <si>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</si>
  <si>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</si>
  <si>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</si>
  <si>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</si>
  <si>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</si>
  <si>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</si>
  <si>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</si>
  <si>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</si>
  <si>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</si>
  <si>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</si>
  <si>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</si>
  <si>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</si>
  <si>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</si>
  <si>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</si>
  <si>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</si>
  <si>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</si>
  <si>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</si>
  <si>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</si>
  <si>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</si>
  <si>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</si>
  <si>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</si>
  <si>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</si>
  <si>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</si>
  <si>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</si>
  <si>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</si>
  <si>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</si>
  <si>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</si>
  <si>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</si>
  <si>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</si>
  <si>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</si>
  <si>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</si>
  <si>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</si>
  <si>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</si>
  <si>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</si>
  <si>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</si>
  <si>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</si>
  <si>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</si>
  <si>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</si>
  <si>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</si>
  <si>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</si>
  <si>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</si>
  <si>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</si>
  <si>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</si>
  <si>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</si>
  <si>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</si>
  <si>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</si>
  <si>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</si>
  <si>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</si>
  <si>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</si>
  <si>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</si>
  <si>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</si>
  <si>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</si>
  <si>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</si>
  <si>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</si>
  <si>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</si>
  <si>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</si>
  <si>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</si>
  <si>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</si>
  <si>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</si>
  <si>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</si>
  <si>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</si>
  <si>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</si>
  <si>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</si>
  <si>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</si>
  <si>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</si>
  <si>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</si>
  <si>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</si>
  <si>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</si>
  <si>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</si>
  <si>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</si>
  <si>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</si>
  <si>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</si>
  <si>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</si>
  <si>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</si>
  <si>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</si>
  <si>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</si>
  <si>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</si>
  <si>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</si>
  <si>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</si>
  <si>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</si>
  <si>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</si>
  <si>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</si>
  <si>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</si>
  <si>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</si>
  <si>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</si>
  <si>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</si>
  <si>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</si>
  <si>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</si>
  <si>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</si>
  <si>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</si>
  <si>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</si>
  <si>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</si>
  <si>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</si>
  <si>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</si>
  <si>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</si>
  <si>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</si>
  <si>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</si>
  <si>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</si>
  <si>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</si>
  <si>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</si>
  <si>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</si>
  <si>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</si>
  <si>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</si>
  <si>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</si>
  <si>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</si>
  <si>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</si>
  <si>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</si>
  <si>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</si>
  <si>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</si>
  <si>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</si>
  <si>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</si>
  <si>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</si>
  <si>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</si>
  <si>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</si>
  <si>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</si>
  <si>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</si>
  <si>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</si>
  <si>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</si>
  <si>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</si>
  <si>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</si>
  <si>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</si>
  <si>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</si>
  <si>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</si>
  <si>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</si>
  <si>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</si>
  <si>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</si>
  <si>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</si>
  <si>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</si>
  <si>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</si>
  <si>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</si>
  <si>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</si>
  <si>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</si>
  <si>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</si>
  <si>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</si>
  <si>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</si>
  <si>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</si>
  <si>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</si>
  <si>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</si>
  <si>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</si>
  <si>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</si>
  <si>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</si>
  <si>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</si>
  <si>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</si>
  <si>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</si>
  <si>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</si>
  <si>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</si>
  <si>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</si>
  <si>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</si>
  <si>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</si>
  <si>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</si>
  <si>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</si>
  <si>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</si>
  <si>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</si>
  <si>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</si>
  <si>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</si>
  <si>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</si>
  <si>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</si>
  <si>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</si>
  <si>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</si>
  <si>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</si>
  <si>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</si>
  <si>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</si>
  <si>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</si>
  <si>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</si>
  <si>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</si>
  <si>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</si>
  <si>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</si>
  <si>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</si>
  <si>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</si>
  <si>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</si>
  <si>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</si>
  <si>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</si>
  <si>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</si>
  <si>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</si>
  <si>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</si>
  <si>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</si>
  <si>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</si>
  <si>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</si>
  <si>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</si>
  <si>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</si>
  <si>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</si>
  <si>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</si>
  <si>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</si>
  <si>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</si>
  <si>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</si>
  <si>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</si>
  <si>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</si>
  <si>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</si>
  <si>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</si>
  <si>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</si>
  <si>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</si>
  <si>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</si>
  <si>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</si>
  <si>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</si>
  <si>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</si>
  <si>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</si>
  <si>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</si>
  <si>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</si>
  <si>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</si>
  <si>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</si>
  <si>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</si>
  <si>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</si>
  <si>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</si>
  <si>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</si>
  <si>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</si>
  <si>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</si>
  <si>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</si>
  <si>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</si>
  <si>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</si>
  <si>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</si>
  <si>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</si>
  <si>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</si>
  <si>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</si>
  <si>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</si>
  <si>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</si>
  <si>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</si>
  <si>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</si>
  <si>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</si>
  <si>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</si>
  <si>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</si>
  <si>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</si>
  <si>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</si>
  <si>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</si>
  <si>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</si>
  <si>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</si>
  <si>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</si>
  <si>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</si>
  <si>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</si>
  <si>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</si>
  <si>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</si>
  <si>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</si>
  <si>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</si>
  <si>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</si>
  <si>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</si>
  <si>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</si>
  <si>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</si>
  <si>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</si>
  <si>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</si>
  <si>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</si>
  <si>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</si>
  <si>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</si>
  <si>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</si>
  <si>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</si>
  <si>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</si>
  <si>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</si>
  <si>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</si>
  <si>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</si>
  <si>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</si>
  <si>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</si>
  <si>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</si>
  <si>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</si>
  <si>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</si>
  <si>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</si>
  <si>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</si>
  <si>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</si>
  <si>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</si>
  <si>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</si>
  <si>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</si>
  <si>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</si>
  <si>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</si>
  <si>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</si>
  <si>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</si>
  <si>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</si>
  <si>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</si>
  <si>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</si>
  <si>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</si>
  <si>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</si>
  <si>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</si>
  <si>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</si>
  <si>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</si>
  <si>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</si>
  <si>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</si>
  <si>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</si>
  <si>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</si>
  <si>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</si>
  <si>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</si>
  <si>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</si>
  <si>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</si>
  <si>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</si>
  <si>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</si>
  <si>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</si>
  <si>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</si>
  <si>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</si>
  <si>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</si>
  <si>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</si>
  <si>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</si>
  <si>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</si>
  <si>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</si>
  <si>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</si>
  <si>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</si>
  <si>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</si>
  <si>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</si>
  <si>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</si>
  <si>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</si>
  <si>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</si>
  <si>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</si>
  <si>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</si>
  <si>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</si>
  <si>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</si>
  <si>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</si>
  <si>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</si>
  <si>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</si>
  <si>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</si>
  <si>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</si>
  <si>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</si>
  <si>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</si>
  <si>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</si>
  <si>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</si>
  <si>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</si>
  <si>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</si>
  <si>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</si>
  <si>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</si>
  <si>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</si>
  <si>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</si>
  <si>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</si>
  <si>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</si>
  <si>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</si>
  <si>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</si>
  <si>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</si>
  <si>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</si>
  <si>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</si>
  <si>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</si>
  <si>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</si>
  <si>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</si>
  <si>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</si>
  <si>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</si>
  <si>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</si>
  <si>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</si>
  <si>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</si>
  <si>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</si>
  <si>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</si>
  <si>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</si>
  <si>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</si>
  <si>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</si>
  <si>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</si>
  <si>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</si>
  <si>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</si>
  <si>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</si>
  <si>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</si>
  <si>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</si>
  <si>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</si>
  <si>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</si>
  <si>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</si>
  <si>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</si>
  <si>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</si>
  <si>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</si>
  <si>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</si>
  <si>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</si>
  <si>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</si>
  <si>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</si>
  <si>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</si>
  <si>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</si>
  <si>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</si>
  <si>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</si>
  <si>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</si>
  <si>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</si>
  <si>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</si>
  <si>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</si>
  <si>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</si>
  <si>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</si>
  <si>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</si>
  <si>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</si>
  <si>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</si>
  <si>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</si>
  <si>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</si>
  <si>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</si>
  <si>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</si>
  <si>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</si>
  <si>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</si>
  <si>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</si>
  <si>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</si>
  <si>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</si>
  <si>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</si>
  <si>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</si>
  <si>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</si>
  <si>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</si>
  <si>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</si>
  <si>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</si>
  <si>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</si>
  <si>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</si>
  <si>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</si>
  <si>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</si>
  <si>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</si>
  <si>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</si>
  <si>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</si>
  <si>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</si>
  <si>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</si>
  <si>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</si>
  <si>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</si>
  <si>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</si>
  <si>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</si>
  <si>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</si>
  <si>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</si>
  <si>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</si>
  <si>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</si>
  <si>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</si>
  <si>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</si>
  <si>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</si>
  <si>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</si>
  <si>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</si>
  <si>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</si>
  <si>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</si>
  <si>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</si>
  <si>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</si>
  <si>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</si>
  <si>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</si>
  <si>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</si>
  <si>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</si>
  <si>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</si>
  <si>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</si>
  <si>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</si>
  <si>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</si>
  <si>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</si>
  <si>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</si>
  <si>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</si>
  <si>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</si>
  <si>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</si>
  <si>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</si>
  <si>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</si>
  <si>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</si>
  <si>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</si>
  <si>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</si>
  <si>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</si>
  <si>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</si>
  <si>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</si>
  <si>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</si>
  <si>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</si>
  <si>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</si>
  <si>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</si>
  <si>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</si>
  <si>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</si>
  <si>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</si>
  <si>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</si>
  <si>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</si>
  <si>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</si>
  <si>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</si>
  <si>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</si>
  <si>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</si>
  <si>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</si>
  <si>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</si>
  <si>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</si>
  <si>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</si>
  <si>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</si>
  <si>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</si>
  <si>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</si>
  <si>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</si>
  <si>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</si>
  <si>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</si>
  <si>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</si>
  <si>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</si>
  <si>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</si>
  <si>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</si>
  <si>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</si>
  <si>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</si>
  <si>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</si>
  <si>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</si>
  <si>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</si>
  <si>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</si>
  <si>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</si>
  <si>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</si>
  <si>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</si>
  <si>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</si>
  <si>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</si>
  <si>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</si>
  <si>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</si>
  <si>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</si>
  <si>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</si>
  <si>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</si>
  <si>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</si>
  <si>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</si>
  <si>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</si>
  <si>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</si>
  <si>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</si>
  <si>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</si>
  <si>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</si>
  <si>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</si>
  <si>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</si>
  <si>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</si>
  <si>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</si>
  <si>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</si>
  <si>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</si>
  <si>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</si>
  <si>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</si>
  <si>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</si>
  <si>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</si>
  <si>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</si>
  <si>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</si>
  <si>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</si>
  <si>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</si>
  <si>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</si>
  <si>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</si>
  <si>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</si>
  <si>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</si>
  <si>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</si>
  <si>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</si>
  <si>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</si>
  <si>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</si>
  <si>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</si>
  <si>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</si>
  <si>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</si>
  <si>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</si>
  <si>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</si>
  <si>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</si>
  <si>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</si>
  <si>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</si>
  <si>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</si>
  <si>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</si>
  <si>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</si>
  <si>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</si>
  <si>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</si>
  <si>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</si>
  <si>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</si>
  <si>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</si>
  <si>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</si>
  <si>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</si>
  <si>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</si>
  <si>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</si>
  <si>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</si>
  <si>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</si>
  <si>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</si>
  <si>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</si>
  <si>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</si>
  <si>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</si>
  <si>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</si>
  <si>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</si>
  <si>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</si>
  <si>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</si>
  <si>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</si>
  <si>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</si>
  <si>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</si>
  <si>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</si>
  <si>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</si>
  <si>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</si>
  <si>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</si>
  <si>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</si>
  <si>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</si>
  <si>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</si>
  <si>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</si>
  <si>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</si>
  <si>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</si>
  <si>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</si>
  <si>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</si>
  <si>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</si>
  <si>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</si>
  <si>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</si>
  <si>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</si>
  <si>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</si>
  <si>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</si>
  <si>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</si>
  <si>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</si>
  <si>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</si>
  <si>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</si>
  <si>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</si>
  <si>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</si>
  <si>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</si>
  <si>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</si>
  <si>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</si>
  <si>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</si>
  <si>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</si>
  <si>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</si>
  <si>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</si>
  <si>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</si>
  <si>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</si>
  <si>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</si>
  <si>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</si>
  <si>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</si>
  <si>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</si>
  <si>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</si>
  <si>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</si>
  <si>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</si>
  <si>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</si>
  <si>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</si>
  <si>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</si>
  <si>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</si>
  <si>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</si>
  <si>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</si>
  <si>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</si>
  <si>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</si>
  <si>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</si>
  <si>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</si>
  <si>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</si>
  <si>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</si>
  <si>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</si>
  <si>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</si>
  <si>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</si>
  <si>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</si>
  <si>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</si>
  <si>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</si>
  <si>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</si>
  <si>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</si>
  <si>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</si>
  <si>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</si>
  <si>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</si>
  <si>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</si>
  <si>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</si>
  <si>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</si>
  <si>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</si>
  <si>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</si>
  <si>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</si>
  <si>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</si>
  <si>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</si>
  <si>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</si>
  <si>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</si>
  <si>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</si>
  <si>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</si>
  <si>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</si>
  <si>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</si>
  <si>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</si>
  <si>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</si>
  <si>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</si>
  <si>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</si>
  <si>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</si>
  <si>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</si>
  <si>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</si>
  <si>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</si>
  <si>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</si>
  <si>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</si>
  <si>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</si>
  <si>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</si>
  <si>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</si>
  <si>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</si>
  <si>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</si>
  <si>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</si>
  <si>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</si>
  <si>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</si>
  <si>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</si>
  <si>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</si>
  <si>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</si>
  <si>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</si>
  <si>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</si>
  <si>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</si>
  <si>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</si>
  <si>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</si>
  <si>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</si>
  <si>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</si>
  <si>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</si>
  <si>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</si>
  <si>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</si>
  <si>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</si>
  <si>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</si>
  <si>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</si>
  <si>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</si>
  <si>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</si>
  <si>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</si>
  <si>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</si>
  <si>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</si>
  <si>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</si>
  <si>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</si>
  <si>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</si>
  <si>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</si>
  <si>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</si>
  <si>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</si>
  <si>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</si>
  <si>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</si>
  <si>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</si>
  <si>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</si>
  <si>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</si>
  <si>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</si>
  <si>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</si>
  <si>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</si>
  <si>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</si>
  <si>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</si>
  <si>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</si>
  <si>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</si>
  <si>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</si>
  <si>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</si>
  <si>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</si>
  <si>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</si>
  <si>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</si>
  <si>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</si>
  <si>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</si>
  <si>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</si>
  <si>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</si>
  <si>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</si>
  <si>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</si>
  <si>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</si>
  <si>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</si>
  <si>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</si>
  <si>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</si>
  <si>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</si>
  <si>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</si>
  <si>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</si>
  <si>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</si>
  <si>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</si>
  <si>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</si>
  <si>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</si>
  <si>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</si>
  <si>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</si>
  <si>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</si>
  <si>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</si>
  <si>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</si>
  <si>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</si>
  <si>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</si>
  <si>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</si>
  <si>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</si>
  <si>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</si>
  <si>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</si>
  <si>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</si>
  <si>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</si>
  <si>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</si>
  <si>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</si>
  <si>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</si>
  <si>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</si>
  <si>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</si>
  <si>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</si>
  <si>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</si>
  <si>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</si>
  <si>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</si>
  <si>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</si>
  <si>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</si>
  <si>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</si>
  <si>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</si>
  <si>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</si>
  <si>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</si>
  <si>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</si>
  <si>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</si>
  <si>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</si>
  <si>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</si>
  <si>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</si>
  <si>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</si>
  <si>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</si>
  <si>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</si>
  <si>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</si>
  <si>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</si>
  <si>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</si>
  <si>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</si>
  <si>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</si>
  <si>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</si>
  <si>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</si>
  <si>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</si>
  <si>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</si>
  <si>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</si>
  <si>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</si>
  <si>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</si>
  <si>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</si>
  <si>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</si>
  <si>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</si>
  <si>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</si>
  <si>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</si>
  <si>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</si>
  <si>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</si>
  <si>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</si>
  <si>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</si>
  <si>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</si>
  <si>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</si>
  <si>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</si>
  <si>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</si>
  <si>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</si>
  <si>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</si>
  <si>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</si>
  <si>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</si>
  <si>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</si>
  <si>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</si>
  <si>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</si>
  <si>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</si>
  <si>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</si>
  <si>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</si>
  <si>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</si>
  <si>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</si>
  <si>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</si>
  <si>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</si>
  <si>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</si>
  <si>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</si>
  <si>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</si>
  <si>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</si>
  <si>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</si>
  <si>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</si>
  <si>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</si>
  <si>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</si>
  <si>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</si>
  <si>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</si>
  <si>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</si>
  <si>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</si>
  <si>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</si>
  <si>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</si>
  <si>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</si>
  <si>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</si>
  <si>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</si>
  <si>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</si>
  <si>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</si>
  <si>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</si>
  <si>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</si>
  <si>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</si>
  <si>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</si>
  <si>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</si>
  <si>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</si>
  <si>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</si>
  <si>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</si>
  <si>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</si>
  <si>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</si>
  <si>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</si>
  <si>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</si>
  <si>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</si>
  <si>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</si>
  <si>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</si>
  <si>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</si>
  <si>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</si>
  <si>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</si>
  <si>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</si>
  <si>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</si>
  <si>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</si>
  <si>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</si>
  <si>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</si>
  <si>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</si>
  <si>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</si>
  <si>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</si>
  <si>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</si>
  <si>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</si>
  <si>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</si>
  <si>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</si>
  <si>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</si>
  <si>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</si>
  <si>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</si>
  <si>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</si>
  <si>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</si>
  <si>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</si>
  <si>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</si>
  <si>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</si>
  <si>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</si>
  <si>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</si>
  <si>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</si>
  <si>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</si>
  <si>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</si>
  <si>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</si>
  <si>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</si>
  <si>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</si>
  <si>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</si>
  <si>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</si>
  <si>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</si>
  <si>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</si>
  <si>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</si>
  <si>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</si>
  <si>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</si>
  <si>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</si>
  <si>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</si>
  <si>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</si>
  <si>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</si>
  <si>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</si>
  <si>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</si>
  <si>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</si>
  <si>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</si>
  <si>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</si>
  <si>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</si>
  <si>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</si>
  <si>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</si>
  <si>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</si>
  <si>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</si>
  <si>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</si>
  <si>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</si>
  <si>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</si>
  <si>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</si>
  <si>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</si>
  <si>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</si>
  <si>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</si>
  <si>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</si>
  <si>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</si>
  <si>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</si>
  <si>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</si>
  <si>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</si>
  <si>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</si>
  <si>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</si>
  <si>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</si>
  <si>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</si>
  <si>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</si>
  <si>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</si>
  <si>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</si>
  <si>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</si>
  <si>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</si>
  <si>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</si>
  <si>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</si>
  <si>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</si>
  <si>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</si>
  <si>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</si>
  <si>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</si>
  <si>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</si>
  <si>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</si>
  <si>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</si>
  <si>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</si>
  <si>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</si>
  <si>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</si>
  <si>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</si>
  <si>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</si>
  <si>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</si>
  <si>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</si>
  <si>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</si>
  <si>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</si>
  <si>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</si>
  <si>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</si>
  <si>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</si>
  <si>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</si>
  <si>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</si>
  <si>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</si>
  <si>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</si>
  <si>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</si>
  <si>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</si>
  <si>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</si>
  <si>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</si>
  <si>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</si>
  <si>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</si>
  <si>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</si>
  <si>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</si>
  <si>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</si>
  <si>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</si>
  <si>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</si>
  <si>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</si>
  <si>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</si>
  <si>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</si>
  <si>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</si>
  <si>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</si>
  <si>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</si>
  <si>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</si>
  <si>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</si>
  <si>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</si>
  <si>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</si>
  <si>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</si>
  <si>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</si>
  <si>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</si>
  <si>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</si>
  <si>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</si>
  <si>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</si>
  <si>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</si>
  <si>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</si>
  <si>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</si>
  <si>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</si>
  <si>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</si>
  <si>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</si>
  <si>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</si>
  <si>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</si>
  <si>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</si>
  <si>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</si>
  <si>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</si>
  <si>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</si>
  <si>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</si>
  <si>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</si>
  <si>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</si>
  <si>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</si>
  <si>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</si>
  <si>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</si>
  <si>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</si>
  <si>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</si>
  <si>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</si>
  <si>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</si>
  <si>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</si>
  <si>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</si>
  <si>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</si>
  <si>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</si>
  <si>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</si>
  <si>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</si>
  <si>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</si>
  <si>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</si>
  <si>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</si>
  <si>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</si>
  <si>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</si>
  <si>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</si>
  <si>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</si>
  <si>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</si>
  <si>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</si>
  <si>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</si>
  <si>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</si>
  <si>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</si>
  <si>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</si>
  <si>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</si>
  <si>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</si>
  <si>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</si>
  <si>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</si>
  <si>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</si>
  <si>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</si>
  <si>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</si>
  <si>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</si>
  <si>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</si>
  <si>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</si>
  <si>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</si>
  <si>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</si>
  <si>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</si>
  <si>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</si>
  <si>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</si>
  <si>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</si>
  <si>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</si>
  <si>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</si>
  <si>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</si>
  <si>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</si>
  <si>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</si>
  <si>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</si>
  <si>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</si>
  <si>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</si>
  <si>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</si>
  <si>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</si>
  <si>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</si>
  <si>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</si>
  <si>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</si>
  <si>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</si>
  <si>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</si>
  <si>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</si>
  <si>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</si>
  <si>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</si>
  <si>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</si>
  <si>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</si>
  <si>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</si>
  <si>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</si>
  <si>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</si>
  <si>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</si>
  <si>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</si>
  <si>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</si>
  <si>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</si>
  <si>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</si>
  <si>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</si>
  <si>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</si>
  <si>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</si>
  <si>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</si>
  <si>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</si>
  <si>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</si>
  <si>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</si>
  <si>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</si>
  <si>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</si>
  <si>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</si>
  <si>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</si>
  <si>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</si>
  <si>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</si>
  <si>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</si>
  <si>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</si>
  <si>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</si>
  <si>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</si>
  <si>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</si>
  <si>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</si>
  <si>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</si>
  <si>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</si>
  <si>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</si>
  <si>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</si>
  <si>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</si>
  <si>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</si>
  <si>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</si>
  <si>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</si>
  <si>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</si>
  <si>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</si>
  <si>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</si>
  <si>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</si>
  <si>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</si>
  <si>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</si>
  <si>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</si>
  <si>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</si>
  <si>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</si>
  <si>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</si>
  <si>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</si>
  <si>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</si>
  <si>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</si>
  <si>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</si>
  <si>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</si>
  <si>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</si>
  <si>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</si>
  <si>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</si>
  <si>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</si>
  <si>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</si>
  <si>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</si>
  <si>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</si>
  <si>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</si>
  <si>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</si>
  <si>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</si>
  <si>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</si>
  <si>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</si>
  <si>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</si>
  <si>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</si>
  <si>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</si>
  <si>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</si>
  <si>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</si>
  <si>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</si>
  <si>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</si>
  <si>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</si>
  <si>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</si>
  <si>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</si>
  <si>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</si>
  <si>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</si>
  <si>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</si>
  <si>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</si>
  <si>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</si>
  <si>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</si>
  <si>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</si>
  <si>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</si>
  <si>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</si>
  <si>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</si>
  <si>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</si>
  <si>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</si>
  <si>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</si>
  <si>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</si>
  <si>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</si>
  <si>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</si>
  <si>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</si>
  <si>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</si>
  <si>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</si>
  <si>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</si>
  <si>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</si>
  <si>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</si>
  <si>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</si>
  <si>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</si>
  <si>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</si>
  <si>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</si>
  <si>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</si>
  <si>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</si>
  <si>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</si>
  <si>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</si>
  <si>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</si>
  <si>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</si>
  <si>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</si>
  <si>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</si>
  <si>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</si>
  <si>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</si>
  <si>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</si>
  <si>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</si>
  <si>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</si>
  <si>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</si>
  <si>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</si>
  <si>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</si>
  <si>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</si>
  <si>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</si>
  <si>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</si>
  <si>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</si>
  <si>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</si>
  <si>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</si>
  <si>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</si>
  <si>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</si>
  <si>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</si>
  <si>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</si>
  <si>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</si>
  <si>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</si>
  <si>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</si>
  <si>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</si>
  <si>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</si>
  <si>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</si>
  <si>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</si>
  <si>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</si>
  <si>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</si>
  <si>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</si>
  <si>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</si>
  <si>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</si>
  <si>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</si>
  <si>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</si>
  <si>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</si>
  <si>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</si>
  <si>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</si>
  <si>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</si>
  <si>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</si>
  <si>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</si>
  <si>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</si>
  <si>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</si>
  <si>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</si>
  <si>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</si>
  <si>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</si>
  <si>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</si>
  <si>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</si>
  <si>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</si>
  <si>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</si>
  <si>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</si>
  <si>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</si>
  <si>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</si>
  <si>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</si>
  <si>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</si>
  <si>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</si>
  <si>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</si>
  <si>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</si>
  <si>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</si>
  <si>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</si>
  <si>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</si>
  <si>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</si>
  <si>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</si>
  <si>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</si>
  <si>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</si>
  <si>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</si>
  <si>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</si>
  <si>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</si>
  <si>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</si>
  <si>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</si>
  <si>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</si>
  <si>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</si>
  <si>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</si>
  <si>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</si>
  <si>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</si>
  <si>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</si>
  <si>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</si>
  <si>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</si>
  <si>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</si>
  <si>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</si>
  <si>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</si>
  <si>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</si>
  <si>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</si>
  <si>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</si>
  <si>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</si>
  <si>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</si>
  <si>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</si>
  <si>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</si>
  <si>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</si>
  <si>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</si>
  <si>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</si>
  <si>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</si>
  <si>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</si>
  <si>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</si>
  <si>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</si>
  <si>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</si>
  <si>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</si>
  <si>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</si>
  <si>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</si>
  <si>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</si>
  <si>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</si>
  <si>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</si>
  <si>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</si>
  <si>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</si>
  <si>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</si>
  <si>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</si>
  <si>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</si>
  <si>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</si>
  <si>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</si>
  <si>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</si>
  <si>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</si>
  <si>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</si>
  <si>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</si>
  <si>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</si>
  <si>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</si>
  <si>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</si>
  <si>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</si>
  <si>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</si>
  <si>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</si>
  <si>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</si>
  <si>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</si>
  <si>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</si>
  <si>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</si>
  <si>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</si>
  <si>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</si>
  <si>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</si>
  <si>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</si>
  <si>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</si>
  <si>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</si>
  <si>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</si>
  <si>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</si>
  <si>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</si>
  <si>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</si>
  <si>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</si>
  <si>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</si>
  <si>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</si>
  <si>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</si>
  <si>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</si>
  <si>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</si>
  <si>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</si>
  <si>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</si>
  <si>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</si>
  <si>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</si>
  <si>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</si>
  <si>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</si>
  <si>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</si>
  <si>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</si>
  <si>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</si>
  <si>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</si>
  <si>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</si>
  <si>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</si>
  <si>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</si>
  <si>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</si>
  <si>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</si>
  <si>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</si>
  <si>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</si>
  <si>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</si>
  <si>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</si>
  <si>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</si>
  <si>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</si>
  <si>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</si>
  <si>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</si>
  <si>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</si>
  <si>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</si>
  <si>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</si>
  <si>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</si>
  <si>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</si>
  <si>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</si>
  <si>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</si>
  <si>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</si>
  <si>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</si>
  <si>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</si>
  <si>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</si>
  <si>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</si>
  <si>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</si>
  <si>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</si>
  <si>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</si>
  <si>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</si>
  <si>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</si>
  <si>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</si>
  <si>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</si>
  <si>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</si>
  <si>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</si>
  <si>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</si>
  <si>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</si>
  <si>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</si>
  <si>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</si>
  <si>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</si>
  <si>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</si>
  <si>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</si>
  <si>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</si>
  <si>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</si>
  <si>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</si>
  <si>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</si>
  <si>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</si>
  <si>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</si>
  <si>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</si>
  <si>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</si>
  <si>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</si>
  <si>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</si>
  <si>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</si>
  <si>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</si>
  <si>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</si>
  <si>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</si>
  <si>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</si>
  <si>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</si>
  <si>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</si>
  <si>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</si>
  <si>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</si>
  <si>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</si>
  <si>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</si>
  <si>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</si>
  <si>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</si>
  <si>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</si>
  <si>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</si>
  <si>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</si>
  <si>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</si>
  <si>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</si>
  <si>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</si>
  <si>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</si>
  <si>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</si>
  <si>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</si>
  <si>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</si>
  <si>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</si>
  <si>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</si>
  <si>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</si>
  <si>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</si>
  <si>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</si>
  <si>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</si>
  <si>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</si>
  <si>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</si>
  <si>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</si>
  <si>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</si>
  <si>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</si>
  <si>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</si>
  <si>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</si>
  <si>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</si>
  <si>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</si>
  <si>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</si>
  <si>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</si>
  <si>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</si>
  <si>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</si>
  <si>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</si>
  <si>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</si>
  <si>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</si>
  <si>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</si>
  <si>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</si>
  <si>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</si>
  <si>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</si>
  <si>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</si>
  <si>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</si>
  <si>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</si>
  <si>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</si>
  <si>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</si>
  <si>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</si>
  <si>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</si>
  <si>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</si>
  <si>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</si>
  <si>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</si>
  <si>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</si>
  <si>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</si>
  <si>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</si>
  <si>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</si>
  <si>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</si>
  <si>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</si>
  <si>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</si>
  <si>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</si>
  <si>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</si>
  <si>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</si>
  <si>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</si>
  <si>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</si>
  <si>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</si>
  <si>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</si>
  <si>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</si>
  <si>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</si>
  <si>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</si>
  <si>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</si>
  <si>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</si>
  <si>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</si>
  <si>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</si>
  <si>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</si>
  <si>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</si>
  <si>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</si>
  <si>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</si>
  <si>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</si>
  <si>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</si>
  <si>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</si>
  <si>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</si>
  <si>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</si>
  <si>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</si>
  <si>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</si>
  <si>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</si>
  <si>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</si>
  <si>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</si>
  <si>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</si>
  <si>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</si>
  <si>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</si>
  <si>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</si>
  <si>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</si>
  <si>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</si>
  <si>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</si>
  <si>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</si>
  <si>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</si>
  <si>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</si>
  <si>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</si>
  <si>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</si>
  <si>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</si>
  <si>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</si>
  <si>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</si>
  <si>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</si>
  <si>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</si>
  <si>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</si>
  <si>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</si>
  <si>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</si>
  <si>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</si>
  <si>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</si>
  <si>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</si>
  <si>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</si>
  <si>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</si>
  <si>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</si>
  <si>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</si>
  <si>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</si>
  <si>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</si>
  <si>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</si>
  <si>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</si>
  <si>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</si>
  <si>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</si>
  <si>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</si>
  <si>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</si>
  <si>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</si>
  <si>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</si>
  <si>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</si>
  <si>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</si>
  <si>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</si>
  <si>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</si>
  <si>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</si>
  <si>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</si>
  <si>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</si>
  <si>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</si>
  <si>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</si>
  <si>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</si>
  <si>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</si>
  <si>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</si>
  <si>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</si>
  <si>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</si>
  <si>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</si>
  <si>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</si>
  <si>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</si>
  <si>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</si>
  <si>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</si>
  <si>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</si>
  <si>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</si>
  <si>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</si>
  <si>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</si>
  <si>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</si>
  <si>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</si>
  <si>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</si>
  <si>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</si>
  <si>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</si>
  <si>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</si>
  <si>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</si>
  <si>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</si>
  <si>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</si>
  <si>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</si>
  <si>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</si>
  <si>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</si>
  <si>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</si>
  <si>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</si>
  <si>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</si>
  <si>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</si>
  <si>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</si>
  <si>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</si>
  <si>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</si>
  <si>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</si>
  <si>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</si>
  <si>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</si>
  <si>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</si>
  <si>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</si>
  <si>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</si>
  <si>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</si>
  <si>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</si>
  <si>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</si>
  <si>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</si>
  <si>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</si>
  <si>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</si>
  <si>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</si>
  <si>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</si>
  <si>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</si>
  <si>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</si>
  <si>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</si>
  <si>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</si>
  <si>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</si>
  <si>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</si>
  <si>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</si>
  <si>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</si>
  <si>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</si>
  <si>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</si>
  <si>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</si>
  <si>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</si>
  <si>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</si>
  <si>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</si>
  <si>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</si>
  <si>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</si>
  <si>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</si>
  <si>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</si>
  <si>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</si>
  <si>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</si>
  <si>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</si>
  <si>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</si>
  <si>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</si>
  <si>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</si>
  <si>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</si>
  <si>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</si>
  <si>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</si>
  <si>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</si>
  <si>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</si>
  <si>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</si>
  <si>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</si>
  <si>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</si>
  <si>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</si>
  <si>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</si>
  <si>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</si>
  <si>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</si>
  <si>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</si>
  <si>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</si>
  <si>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</si>
  <si>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</si>
  <si>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</si>
  <si>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</si>
  <si>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</si>
  <si>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</si>
  <si>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</si>
  <si>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</si>
  <si>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</si>
  <si>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</si>
  <si>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</si>
  <si>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</si>
  <si>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</si>
  <si>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</si>
  <si>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</si>
  <si>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</si>
  <si>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</si>
  <si>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</si>
  <si>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</si>
  <si>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</si>
  <si>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</si>
  <si>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</si>
  <si>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</si>
  <si>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</si>
  <si>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</si>
  <si>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</si>
  <si>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</si>
  <si>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</si>
  <si>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</si>
  <si>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</si>
  <si>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</si>
  <si>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</si>
  <si>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</si>
  <si>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</si>
  <si>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</si>
  <si>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</si>
  <si>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</si>
  <si>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</si>
  <si>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</si>
  <si>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</si>
  <si>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</si>
  <si>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</si>
  <si>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</si>
  <si>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</si>
  <si>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</si>
  <si>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</si>
  <si>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</si>
  <si>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</si>
  <si>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</si>
  <si>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</si>
  <si>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</si>
  <si>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</si>
  <si>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</si>
  <si>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</si>
  <si>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</si>
  <si>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</si>
  <si>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</si>
  <si>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</si>
  <si>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</si>
  <si>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</si>
  <si>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</si>
  <si>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</si>
  <si>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</si>
  <si>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</si>
  <si>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</si>
  <si>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</si>
  <si>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</si>
  <si>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</si>
  <si>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</si>
  <si>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</si>
  <si>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</si>
  <si>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</si>
  <si>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</si>
  <si>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</si>
  <si>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</si>
  <si>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</si>
  <si>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</si>
  <si>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</si>
  <si>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</si>
  <si>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</si>
  <si>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</si>
  <si>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</si>
  <si>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</si>
  <si>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</si>
  <si>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</si>
  <si>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</si>
  <si>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</si>
  <si>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</si>
  <si>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</si>
  <si>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</si>
  <si>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</si>
  <si>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</si>
  <si>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</si>
  <si>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</si>
  <si>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</si>
  <si>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</si>
  <si>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</si>
  <si>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</si>
  <si>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</si>
  <si>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</si>
  <si>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</si>
  <si>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</si>
  <si>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</si>
  <si>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</si>
  <si>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</si>
  <si>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</si>
  <si>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</si>
  <si>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</si>
  <si>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</si>
  <si>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</si>
  <si>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</si>
  <si>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</si>
  <si>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</si>
  <si>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</si>
  <si>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</si>
  <si>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</si>
  <si>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</si>
  <si>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</si>
  <si>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</si>
  <si>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</si>
  <si>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</si>
  <si>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</si>
  <si>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</si>
  <si>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</si>
  <si>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</si>
  <si>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</si>
  <si>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</si>
  <si>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</si>
  <si>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</si>
  <si>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</si>
  <si>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</si>
  <si>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</si>
  <si>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</si>
  <si>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</si>
  <si>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</si>
  <si>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</si>
  <si>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</si>
  <si>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</si>
  <si>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</si>
  <si>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</si>
  <si>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</si>
  <si>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</si>
  <si>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</si>
  <si>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</si>
  <si>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</si>
  <si>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</si>
  <si>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</si>
  <si>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</si>
  <si>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</si>
  <si>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</si>
  <si>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</si>
  <si>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</si>
  <si>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</si>
  <si>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</si>
  <si>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</si>
  <si>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</si>
  <si>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</si>
  <si>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</si>
  <si>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</si>
  <si>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</si>
  <si>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</si>
  <si>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</si>
  <si>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</si>
  <si>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</si>
  <si>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</si>
  <si>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</si>
  <si>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</si>
  <si>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</si>
  <si>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</si>
  <si>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</si>
  <si>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</si>
  <si>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</si>
  <si>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</si>
  <si>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</si>
  <si>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</si>
  <si>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</si>
  <si>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</si>
  <si>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</si>
  <si>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</si>
  <si>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</si>
  <si>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</si>
  <si>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</si>
  <si>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</si>
  <si>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</si>
  <si>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</si>
  <si>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</si>
  <si>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</si>
  <si>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</si>
  <si>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</si>
  <si>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</si>
  <si>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</si>
  <si>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</si>
  <si>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</si>
  <si>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</si>
  <si>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</si>
  <si>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</si>
  <si>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</si>
  <si>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</si>
  <si>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</si>
  <si>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</si>
  <si>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</si>
  <si>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</si>
  <si>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</si>
  <si>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</si>
  <si>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</si>
  <si>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</si>
  <si>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</si>
  <si>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</si>
  <si>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</si>
  <si>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</si>
  <si>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</si>
  <si>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</si>
  <si>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</si>
  <si>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</si>
  <si>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</si>
  <si>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</si>
  <si>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</si>
  <si>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</si>
  <si>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</si>
  <si>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</si>
  <si>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</si>
  <si>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</si>
  <si>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</si>
  <si>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</si>
  <si>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</si>
  <si>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</si>
  <si>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</si>
  <si>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</si>
  <si>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</si>
  <si>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</si>
  <si>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</si>
  <si>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</si>
  <si>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</si>
  <si>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</si>
  <si>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</si>
  <si>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</si>
  <si>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</si>
  <si>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</si>
  <si>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</si>
  <si>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</si>
  <si>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</si>
  <si>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</si>
  <si>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</si>
  <si>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</si>
  <si>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</si>
  <si>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</si>
  <si>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</si>
  <si>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</si>
  <si>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</si>
  <si>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</si>
  <si>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</si>
  <si>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</si>
  <si>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</si>
  <si>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</si>
  <si>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</si>
  <si>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</si>
  <si>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</si>
  <si>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</si>
  <si>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</si>
  <si>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</si>
  <si>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</si>
  <si>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</si>
  <si>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</si>
  <si>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</si>
  <si>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</si>
  <si>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</si>
  <si>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</si>
  <si>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</si>
  <si>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</si>
  <si>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</si>
  <si>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</si>
  <si>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</si>
  <si>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</si>
  <si>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</si>
  <si>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</si>
  <si>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</si>
  <si>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</si>
  <si>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</si>
  <si>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</si>
  <si>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</si>
  <si>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</si>
  <si>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</si>
  <si>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</si>
  <si>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</si>
  <si>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</si>
  <si>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</si>
  <si>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</si>
  <si>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</si>
  <si>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</si>
  <si>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</si>
  <si>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</si>
  <si>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</si>
  <si>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</si>
  <si>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</si>
  <si>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</si>
  <si>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</si>
  <si>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</si>
  <si>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</si>
  <si>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</si>
  <si>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</si>
  <si>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</si>
  <si>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</si>
  <si>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</si>
  <si>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</si>
  <si>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</si>
  <si>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</si>
  <si>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</si>
  <si>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</si>
  <si>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</si>
  <si>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</si>
  <si>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</si>
  <si>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</si>
  <si>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</si>
  <si>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</si>
  <si>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</si>
  <si>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</si>
  <si>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</si>
  <si>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</si>
  <si>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</si>
  <si>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</si>
  <si>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</si>
  <si>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</si>
  <si>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</si>
  <si>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</si>
  <si>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</si>
  <si>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</si>
  <si>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</si>
  <si>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</si>
  <si>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</si>
  <si>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</si>
  <si>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</si>
  <si>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</si>
  <si>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</si>
  <si>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</si>
  <si>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</si>
  <si>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</si>
  <si>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</si>
  <si>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</si>
  <si>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</si>
  <si>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</si>
  <si>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</si>
  <si>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</si>
  <si>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</si>
  <si>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</si>
  <si>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</si>
  <si>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</si>
  <si>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</si>
  <si>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</si>
  <si>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</si>
  <si>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</si>
  <si>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</si>
  <si>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</si>
  <si>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</si>
  <si>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</si>
  <si>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</si>
  <si>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</si>
  <si>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</si>
  <si>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</si>
  <si>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</si>
  <si>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</si>
  <si>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</si>
  <si>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</si>
  <si>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</si>
  <si>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</si>
  <si>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</si>
  <si>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</si>
  <si>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</si>
  <si>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</si>
  <si>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</si>
  <si>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</si>
  <si>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</si>
  <si>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</si>
  <si>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</si>
  <si>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</si>
  <si>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</si>
  <si>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</si>
  <si>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</si>
  <si>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</si>
  <si>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</si>
  <si>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</si>
  <si>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</si>
  <si>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</si>
  <si>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</si>
  <si>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</si>
  <si>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</si>
  <si>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</si>
  <si>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</si>
  <si>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</si>
  <si>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</si>
  <si>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</si>
  <si>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</si>
  <si>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</si>
  <si>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</si>
  <si>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</si>
  <si>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</si>
  <si>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</si>
  <si>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</si>
  <si>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</si>
  <si>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</si>
  <si>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</si>
  <si>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</si>
  <si>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</si>
  <si>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</si>
  <si>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</si>
  <si>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</si>
  <si>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</si>
  <si>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</si>
  <si>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</si>
  <si>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</si>
  <si>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</si>
  <si>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</si>
  <si>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</si>
  <si>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</si>
  <si>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</si>
  <si>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</si>
  <si>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</si>
  <si>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</si>
  <si>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</si>
  <si>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</si>
  <si>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</si>
  <si>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</si>
  <si>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</si>
  <si>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</si>
  <si>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</si>
  <si>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</si>
  <si>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</si>
  <si>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</si>
  <si>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</si>
  <si>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</si>
  <si>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</si>
  <si>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</si>
  <si>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</si>
  <si>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</si>
  <si>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</si>
  <si>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</si>
  <si>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</si>
  <si>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</si>
  <si>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</si>
  <si>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</si>
  <si>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</si>
  <si>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</si>
  <si>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</si>
  <si>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</si>
  <si>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</si>
  <si>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</si>
  <si>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</si>
  <si>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</si>
  <si>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</si>
  <si>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</si>
  <si>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</si>
  <si>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</si>
  <si>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</si>
  <si>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</si>
  <si>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</si>
  <si>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</si>
  <si>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</si>
  <si>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</si>
  <si>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</si>
  <si>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</si>
  <si>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</si>
  <si>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</si>
  <si>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</si>
  <si>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</si>
  <si>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</si>
  <si>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</si>
  <si>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</si>
  <si>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</si>
  <si>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</si>
  <si>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</si>
  <si>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</si>
  <si>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</si>
  <si>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</si>
  <si>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</si>
  <si>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</si>
  <si>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</si>
  <si>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</si>
  <si>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</si>
  <si>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</si>
  <si>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</si>
  <si>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</si>
  <si>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</si>
  <si>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</si>
  <si>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</si>
  <si>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</si>
  <si>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</si>
  <si>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</si>
  <si>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</si>
  <si>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</si>
  <si>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</si>
  <si>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</si>
  <si>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</si>
  <si>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</si>
  <si>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</si>
  <si>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</si>
  <si>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</si>
  <si>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</si>
  <si>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</si>
  <si>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</si>
  <si>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</si>
  <si>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</si>
  <si>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</si>
  <si>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</si>
  <si>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</si>
  <si>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</si>
  <si>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</si>
  <si>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</si>
  <si>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</si>
  <si>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</si>
  <si>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</si>
  <si>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</si>
  <si>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</si>
  <si>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</si>
  <si>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</si>
  <si>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</si>
  <si>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</si>
  <si>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</si>
  <si>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</si>
  <si>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</si>
  <si>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</si>
  <si>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</si>
  <si>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</si>
  <si>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</si>
  <si>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</si>
  <si>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</si>
  <si>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</si>
  <si>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</si>
  <si>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</si>
  <si>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</si>
  <si>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</si>
  <si>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</si>
  <si>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</si>
  <si>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</si>
  <si>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</si>
  <si>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</si>
  <si>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</si>
  <si>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</si>
  <si>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</si>
  <si>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</si>
  <si>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</si>
  <si>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</si>
  <si>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</si>
  <si>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</si>
  <si>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</si>
  <si>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</si>
  <si>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</si>
  <si>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</si>
  <si>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</si>
  <si>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</si>
  <si>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</si>
  <si>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</si>
  <si>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</si>
  <si>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</si>
  <si>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</si>
  <si>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</si>
  <si>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</si>
  <si>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</si>
  <si>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</si>
  <si>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</si>
  <si>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</si>
  <si>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</si>
  <si>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</si>
  <si>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</si>
  <si>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</si>
  <si>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</si>
  <si>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</si>
  <si>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</si>
  <si>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</si>
  <si>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</si>
  <si>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</si>
  <si>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</si>
  <si>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</si>
  <si>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</si>
  <si>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</si>
  <si>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</si>
  <si>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</si>
  <si>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</si>
  <si>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</si>
  <si>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</si>
  <si>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</si>
  <si>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</si>
  <si>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</si>
  <si>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</si>
  <si>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</si>
  <si>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</si>
  <si>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</si>
  <si>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</si>
  <si>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</si>
  <si>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</si>
  <si>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</si>
  <si>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</si>
  <si>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</si>
  <si>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</si>
  <si>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</si>
  <si>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</si>
  <si>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</si>
  <si>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</si>
  <si>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</si>
  <si>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</si>
  <si>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</si>
  <si>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</si>
  <si>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</si>
  <si>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</si>
  <si>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</si>
  <si>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</si>
  <si>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</si>
  <si>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</si>
  <si>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</si>
  <si>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</si>
  <si>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</si>
  <si>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</si>
  <si>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</si>
  <si>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</si>
  <si>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</si>
  <si>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</si>
  <si>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</si>
  <si>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</si>
  <si>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</si>
  <si>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</si>
  <si>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</si>
  <si>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</si>
  <si>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</si>
  <si>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</si>
  <si>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</si>
  <si>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</si>
  <si>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</si>
  <si>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</si>
  <si>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</si>
  <si>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</si>
  <si>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</si>
  <si>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</si>
  <si>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</si>
  <si>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</si>
  <si>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</si>
  <si>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</si>
  <si>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</si>
  <si>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</si>
  <si>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</si>
  <si>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</si>
  <si>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</si>
  <si>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</si>
  <si>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</si>
  <si>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</si>
  <si>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</si>
  <si>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</si>
  <si>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</si>
  <si>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</si>
  <si>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</si>
  <si>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</si>
  <si>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</si>
  <si>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</si>
  <si>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</si>
  <si>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</si>
  <si>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</si>
  <si>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</si>
  <si>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</si>
  <si>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</si>
  <si>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</si>
  <si>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</si>
  <si>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</si>
  <si>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</si>
  <si>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</si>
  <si>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</si>
  <si>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</si>
  <si>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</si>
  <si>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</si>
  <si>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</si>
  <si>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</si>
  <si>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</si>
  <si>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</si>
  <si>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</si>
  <si>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</si>
  <si>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</si>
  <si>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</si>
  <si>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</si>
  <si>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</si>
  <si>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</si>
  <si>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</si>
  <si>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</si>
  <si>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</si>
  <si>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</si>
  <si>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</si>
  <si>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</si>
  <si>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</si>
  <si>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</si>
  <si>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</si>
  <si>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</si>
  <si>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</si>
  <si>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</si>
  <si>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</si>
  <si>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</si>
  <si>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</si>
  <si>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</si>
  <si>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</si>
  <si>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</si>
  <si>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</si>
  <si>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</si>
  <si>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</si>
  <si>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</si>
  <si>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</si>
  <si>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</si>
  <si>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</si>
  <si>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</si>
  <si>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</si>
  <si>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</si>
  <si>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</si>
  <si>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</si>
  <si>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</si>
  <si>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</si>
  <si>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</si>
  <si>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</si>
  <si>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</si>
  <si>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</si>
  <si>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</si>
  <si>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</si>
  <si>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</si>
  <si>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</si>
  <si>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</si>
  <si>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</si>
  <si>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</si>
  <si>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</si>
  <si>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</si>
  <si>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</si>
  <si>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</si>
  <si>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</si>
  <si>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</si>
  <si>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</si>
  <si>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</si>
  <si>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</si>
  <si>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</si>
  <si>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</si>
  <si>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</si>
  <si>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</si>
  <si>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</si>
  <si>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</si>
  <si>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</si>
  <si>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</si>
  <si>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</si>
  <si>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</si>
  <si>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</si>
  <si>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</si>
  <si>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</si>
  <si>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</si>
  <si>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</si>
  <si>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</si>
  <si>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</si>
  <si>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</si>
  <si>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</si>
  <si>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</si>
  <si>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</si>
  <si>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</si>
  <si>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</si>
  <si>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</si>
  <si>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</si>
  <si>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</si>
  <si>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</si>
  <si>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</si>
  <si>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</si>
  <si>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</si>
  <si>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</si>
  <si>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</si>
  <si>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</si>
  <si>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</si>
  <si>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</si>
  <si>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</si>
  <si>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</si>
  <si>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</si>
  <si>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</si>
  <si>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</si>
  <si>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</si>
  <si>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</si>
  <si>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</si>
  <si>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</si>
  <si>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</si>
  <si>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</si>
  <si>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</si>
  <si>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</si>
  <si>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</si>
  <si>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</si>
  <si>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</si>
  <si>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</si>
  <si>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</si>
  <si>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</si>
  <si>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</si>
  <si>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</si>
  <si>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</si>
  <si>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</si>
  <si>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</si>
  <si>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</si>
  <si>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</si>
  <si>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</si>
  <si>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</si>
  <si>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</si>
  <si>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</si>
  <si>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</si>
  <si>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</si>
  <si>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</si>
  <si>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</si>
  <si>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</si>
  <si>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</si>
  <si>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</si>
  <si>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</si>
  <si>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</si>
  <si>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</si>
  <si>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</si>
  <si>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</si>
  <si>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</si>
  <si>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</si>
  <si>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</si>
  <si>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</si>
  <si>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</si>
  <si>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</si>
  <si>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</si>
  <si>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</si>
  <si>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</si>
  <si>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</si>
  <si>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</si>
  <si>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</si>
  <si>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</si>
  <si>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</si>
  <si>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</si>
  <si>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</si>
  <si>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</si>
  <si>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</si>
  <si>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</si>
  <si>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</si>
  <si>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</si>
  <si>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</si>
  <si>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</si>
  <si>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</si>
  <si>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</si>
  <si>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</si>
  <si>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</si>
  <si>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</si>
  <si>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</si>
  <si>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</si>
  <si>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</si>
  <si>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</si>
  <si>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</si>
  <si>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</si>
  <si>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</si>
  <si>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</si>
  <si>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</si>
  <si>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</si>
  <si>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</si>
  <si>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</si>
  <si>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</si>
  <si>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</si>
  <si>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</si>
  <si>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</si>
  <si>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</si>
  <si>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</si>
  <si>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</si>
  <si>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</si>
  <si>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</si>
  <si>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</si>
  <si>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</si>
  <si>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</si>
  <si>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</si>
  <si>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</si>
  <si>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</si>
  <si>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</si>
  <si>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</si>
  <si>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</si>
  <si>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</si>
  <si>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</si>
  <si>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</si>
  <si>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</si>
  <si>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</si>
  <si>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</si>
  <si>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</si>
  <si>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</si>
  <si>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</si>
  <si>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</si>
  <si>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</si>
  <si>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</si>
  <si>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</si>
  <si>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</si>
  <si>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</si>
  <si>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</si>
  <si>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</si>
  <si>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</si>
  <si>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</si>
  <si>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</si>
  <si>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</si>
  <si>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</si>
  <si>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</si>
  <si>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</si>
  <si>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</si>
  <si>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</si>
  <si>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</si>
  <si>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</si>
  <si>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</si>
  <si>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</si>
  <si>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</si>
  <si>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</si>
  <si>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</si>
  <si>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</si>
  <si>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</si>
  <si>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</si>
  <si>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</si>
  <si>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</si>
  <si>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</si>
  <si>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</si>
  <si>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</si>
  <si>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</si>
  <si>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</si>
  <si>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</si>
  <si>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</si>
  <si>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</si>
  <si>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</si>
  <si>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</si>
  <si>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</si>
  <si>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</si>
  <si>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</si>
  <si>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</si>
  <si>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</si>
  <si>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</si>
  <si>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</si>
  <si>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</si>
  <si>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</si>
  <si>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</si>
  <si>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</si>
  <si>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</si>
  <si>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</si>
  <si>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</si>
  <si>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</si>
  <si>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</si>
  <si>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</si>
  <si>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</si>
  <si>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</si>
  <si>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</si>
  <si>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</si>
  <si>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</si>
  <si>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</si>
  <si>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</si>
  <si>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</si>
  <si>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</si>
  <si>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</si>
  <si>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</si>
  <si>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</si>
  <si>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</si>
  <si>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</si>
  <si>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</si>
  <si>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</si>
  <si>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</si>
  <si>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</si>
  <si>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</si>
  <si>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</si>
  <si>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</si>
  <si>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</si>
  <si>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</si>
  <si>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</si>
  <si>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</si>
  <si>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</si>
  <si>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</si>
  <si>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</si>
  <si>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</si>
  <si>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</si>
  <si>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</si>
  <si>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</si>
  <si>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</si>
  <si>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</si>
  <si>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</si>
  <si>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</si>
  <si>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</si>
  <si>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</si>
  <si>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</si>
  <si>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</si>
  <si>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</si>
  <si>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</si>
  <si>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</si>
  <si>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</si>
  <si>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</si>
  <si>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</si>
  <si>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</si>
  <si>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</si>
  <si>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</si>
  <si>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</si>
  <si>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</si>
  <si>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</si>
  <si>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</si>
  <si>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</si>
  <si>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</si>
  <si>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</si>
  <si>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</si>
  <si>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</si>
  <si>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</si>
  <si>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</si>
  <si>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</si>
  <si>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</si>
  <si>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</si>
  <si>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</si>
  <si>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</si>
  <si>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</si>
  <si>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</si>
  <si>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</si>
  <si>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</si>
  <si>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</si>
  <si>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</si>
  <si>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</si>
  <si>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</si>
  <si>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</si>
  <si>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</si>
  <si>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</si>
  <si>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</si>
  <si>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</si>
  <si>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</si>
  <si>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</si>
  <si>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</si>
  <si>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</si>
  <si>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</si>
  <si>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</si>
  <si>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</si>
  <si>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</si>
  <si>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</si>
  <si>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</si>
  <si>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</si>
  <si>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</si>
  <si>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</si>
  <si>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</si>
  <si>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</si>
  <si>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</si>
  <si>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</si>
  <si>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</si>
  <si>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</si>
  <si>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</si>
  <si>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</si>
  <si>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</si>
  <si>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</si>
  <si>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</si>
  <si>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</si>
  <si>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</si>
  <si>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</si>
  <si>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</si>
  <si>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</si>
  <si>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</si>
  <si>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</si>
  <si>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</si>
  <si>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</si>
  <si>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</si>
  <si>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</si>
  <si>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</si>
  <si>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</si>
  <si>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</si>
  <si>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</si>
  <si>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</si>
  <si>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</si>
  <si>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</si>
  <si>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</si>
  <si>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</si>
  <si>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</si>
  <si>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</si>
  <si>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</si>
  <si>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</si>
  <si>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</si>
  <si>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</si>
  <si>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</si>
  <si>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</si>
  <si>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</si>
  <si>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</si>
  <si>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</si>
  <si>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</si>
  <si>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</si>
  <si>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</si>
  <si>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</si>
  <si>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</si>
  <si>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</si>
  <si>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</si>
  <si>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</si>
  <si>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</si>
  <si>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</si>
  <si>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</si>
  <si>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</si>
  <si>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</si>
  <si>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</si>
  <si>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</si>
  <si>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</si>
  <si>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</si>
  <si>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</si>
  <si>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</si>
  <si>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</si>
  <si>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</si>
  <si>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</si>
  <si>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</si>
  <si>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</si>
  <si>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</si>
  <si>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</si>
  <si>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</si>
  <si>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</si>
  <si>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</si>
  <si>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</si>
  <si>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</si>
  <si>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</si>
  <si>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</si>
  <si>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</si>
  <si>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</si>
  <si>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</si>
  <si>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</si>
  <si>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</si>
  <si>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</si>
  <si>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</si>
  <si>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</si>
  <si>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</si>
  <si>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</si>
  <si>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</si>
  <si>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</si>
  <si>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</si>
  <si>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</si>
  <si>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</si>
  <si>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</si>
  <si>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</si>
  <si>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</si>
  <si>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</si>
  <si>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</si>
  <si>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</si>
  <si>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</si>
  <si>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</si>
  <si>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</si>
  <si>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</si>
  <si>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</si>
  <si>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</si>
  <si>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</si>
  <si>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</si>
  <si>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</si>
  <si>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</si>
  <si>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</si>
  <si>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</si>
  <si>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</si>
  <si>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</si>
  <si>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</si>
  <si>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</si>
  <si>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</si>
  <si>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</si>
  <si>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</si>
  <si>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</si>
  <si>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</si>
  <si>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</si>
  <si>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</si>
  <si>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</si>
  <si>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</si>
  <si>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</si>
  <si>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</si>
  <si>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</si>
  <si>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</si>
  <si>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</si>
  <si>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</si>
  <si>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</si>
  <si>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</si>
  <si>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</si>
  <si>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</si>
  <si>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</si>
  <si>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</si>
  <si>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</si>
  <si>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</si>
  <si>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</si>
  <si>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</si>
  <si>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</si>
  <si>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</si>
  <si>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</si>
  <si>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</si>
  <si>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</si>
  <si>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</si>
  <si>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</si>
  <si>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</si>
  <si>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</si>
  <si>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</si>
  <si>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</si>
  <si>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</si>
  <si>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</si>
  <si>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</si>
  <si>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</si>
  <si>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</si>
  <si>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</si>
  <si>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</si>
  <si>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</si>
  <si>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</si>
  <si>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</si>
  <si>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</si>
  <si>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</si>
  <si>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</si>
  <si>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</si>
  <si>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</si>
  <si>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</si>
  <si>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</si>
  <si>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</si>
  <si>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</si>
  <si>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</si>
  <si>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</si>
  <si>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</si>
  <si>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</si>
  <si>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</si>
  <si>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</si>
  <si>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</si>
  <si>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</si>
  <si>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</si>
  <si>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</si>
  <si>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</si>
  <si>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</si>
  <si>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</si>
  <si>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</si>
  <si>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</si>
  <si>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</si>
  <si>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</si>
  <si>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</si>
  <si>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</si>
  <si>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</si>
  <si>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</si>
  <si>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</si>
  <si>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</si>
  <si>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</si>
  <si>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</si>
  <si>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</si>
  <si>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</si>
  <si>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</si>
  <si>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</si>
  <si>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</si>
  <si>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</si>
  <si>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</si>
  <si>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</si>
  <si>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</si>
  <si>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</si>
  <si>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</si>
  <si>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</si>
  <si>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</si>
  <si>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</si>
  <si>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</si>
  <si>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</si>
  <si>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</si>
  <si>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</si>
  <si>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</si>
  <si>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</si>
  <si>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</si>
  <si>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</si>
  <si>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</si>
  <si>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</si>
  <si>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</si>
  <si>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</si>
  <si>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</si>
  <si>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</si>
  <si>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</si>
  <si>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</si>
  <si>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</si>
  <si>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</si>
  <si>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</si>
  <si>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</si>
  <si>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</si>
  <si>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</si>
  <si>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</si>
  <si>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</si>
  <si>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</si>
  <si>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</si>
  <si>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</si>
  <si>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</si>
  <si>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</si>
  <si>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</si>
  <si>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</si>
  <si>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</si>
  <si>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</si>
  <si>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</si>
  <si>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</si>
  <si>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</si>
  <si>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</si>
  <si>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</si>
  <si>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</si>
  <si>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</si>
  <si>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</si>
  <si>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</si>
  <si>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</si>
  <si>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</si>
  <si>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</si>
  <si>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</si>
  <si>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</si>
  <si>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</si>
  <si>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</si>
  <si>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</si>
  <si>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</si>
  <si>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</si>
  <si>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</si>
  <si>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</si>
  <si>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</si>
  <si>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</si>
  <si>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</si>
  <si>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</si>
  <si>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</si>
  <si>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</si>
  <si>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</si>
  <si>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</si>
  <si>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</si>
  <si>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</si>
  <si>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</si>
  <si>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</si>
  <si>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</si>
  <si>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</si>
  <si>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</si>
  <si>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</si>
  <si>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</si>
  <si>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</si>
  <si>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</si>
  <si>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</si>
  <si>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</si>
  <si>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</si>
  <si>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</si>
  <si>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</si>
  <si>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</si>
  <si>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</si>
  <si>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</si>
  <si>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</si>
  <si>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</si>
  <si>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</si>
  <si>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</si>
  <si>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</si>
  <si>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</si>
  <si>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</si>
  <si>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</si>
  <si>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</si>
  <si>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</si>
  <si>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</si>
  <si>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</si>
  <si>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</si>
  <si>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</si>
  <si>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</si>
  <si>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</si>
  <si>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</si>
  <si>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</si>
  <si>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</si>
  <si>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</si>
  <si>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</si>
  <si>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</si>
  <si>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</si>
  <si>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</si>
  <si>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</si>
  <si>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</si>
  <si>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</si>
  <si>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</si>
  <si>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</si>
  <si>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</si>
  <si>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</si>
  <si>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</si>
  <si>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</si>
  <si>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</si>
  <si>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</si>
  <si>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</si>
  <si>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</si>
  <si>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</si>
  <si>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</si>
  <si>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</si>
  <si>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</si>
  <si>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</si>
  <si>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</si>
  <si>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</si>
  <si>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</si>
  <si>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</si>
  <si>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</si>
  <si>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</si>
  <si>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</si>
  <si>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</si>
  <si>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</si>
  <si>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</si>
  <si>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</si>
  <si>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</si>
  <si>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</si>
  <si>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</si>
  <si>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</si>
  <si>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</si>
  <si>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</si>
  <si>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</si>
  <si>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</si>
  <si>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</si>
  <si>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</si>
  <si>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</si>
  <si>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</si>
  <si>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</si>
  <si>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</si>
  <si>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</si>
  <si>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</si>
  <si>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</si>
  <si>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</si>
  <si>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</si>
  <si>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</si>
  <si>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</si>
  <si>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</si>
  <si>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</si>
  <si>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</si>
  <si>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</si>
  <si>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</si>
  <si>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</si>
  <si>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</si>
  <si>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</si>
  <si>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</si>
  <si>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</si>
  <si>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</si>
  <si>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</si>
  <si>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</si>
  <si>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</si>
  <si>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</si>
  <si>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</si>
  <si>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</si>
  <si>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</si>
  <si>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</si>
  <si>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</si>
  <si>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</si>
  <si>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</si>
  <si>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</si>
  <si>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</si>
  <si>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</si>
  <si>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</si>
  <si>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</si>
  <si>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</si>
  <si>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</si>
  <si>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</si>
  <si>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</si>
  <si>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</si>
  <si>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</si>
  <si>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</si>
  <si>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</si>
  <si>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</si>
  <si>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</si>
  <si>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</si>
  <si>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</si>
  <si>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</si>
  <si>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</si>
  <si>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</si>
  <si>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</si>
  <si>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</si>
  <si>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</si>
  <si>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</si>
  <si>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</si>
  <si>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</si>
  <si>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</si>
  <si>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</si>
  <si>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</si>
  <si>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</si>
  <si>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</si>
  <si>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</si>
  <si>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</si>
  <si>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</si>
  <si>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</si>
  <si>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</si>
  <si>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</si>
  <si>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</si>
  <si>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</si>
  <si>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</si>
  <si>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</si>
  <si>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</si>
  <si>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</si>
  <si>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</si>
  <si>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</si>
  <si>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</si>
  <si>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</si>
  <si>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</si>
  <si>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</si>
  <si>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</si>
  <si>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</si>
  <si>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</si>
  <si>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</si>
  <si>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</si>
  <si>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</si>
  <si>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</si>
  <si>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</si>
  <si>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</si>
  <si>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</si>
  <si>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</si>
  <si>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</si>
  <si>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</si>
  <si>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</si>
  <si>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</si>
  <si>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</si>
  <si>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</si>
  <si>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</si>
  <si>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</si>
  <si>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</si>
  <si>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</si>
  <si>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</si>
  <si>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</si>
  <si>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</si>
  <si>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</si>
  <si>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</si>
  <si>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</si>
  <si>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</si>
  <si>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</si>
  <si>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</si>
  <si>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</si>
  <si>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</si>
  <si>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</si>
  <si>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</si>
  <si>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</si>
  <si>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</si>
  <si>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</si>
  <si>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</si>
  <si>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</si>
  <si>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</si>
  <si>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</si>
  <si>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</si>
  <si>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</si>
  <si>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</si>
  <si>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</si>
  <si>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</si>
  <si>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</si>
  <si>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</si>
  <si>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</si>
  <si>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</si>
  <si>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</si>
  <si>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</si>
  <si>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</si>
  <si>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</si>
  <si>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</si>
  <si>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</si>
  <si>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</si>
  <si>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</si>
  <si>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</si>
  <si>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</si>
  <si>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</si>
  <si>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</si>
  <si>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</si>
  <si>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</si>
  <si>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</si>
  <si>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</si>
  <si>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</si>
  <si>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</si>
  <si>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</si>
  <si>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</si>
  <si>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</si>
  <si>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</si>
  <si>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</si>
  <si>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</si>
  <si>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</si>
  <si>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</si>
  <si>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</si>
  <si>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</si>
  <si>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</si>
  <si>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</si>
  <si>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</si>
  <si>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</si>
  <si>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</si>
  <si>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</si>
  <si>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</si>
  <si>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</si>
  <si>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</si>
  <si>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</si>
  <si>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</si>
  <si>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</si>
  <si>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</si>
  <si>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</si>
  <si>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</si>
  <si>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</si>
  <si>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</si>
  <si>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</si>
  <si>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</si>
  <si>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</si>
  <si>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</si>
  <si>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</si>
  <si>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</si>
  <si>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</si>
  <si>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</si>
  <si>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</si>
  <si>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</si>
  <si>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</si>
  <si>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</si>
  <si>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</si>
  <si>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</si>
  <si>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</si>
  <si>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</si>
  <si>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</si>
  <si>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</si>
  <si>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</si>
  <si>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</si>
  <si>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</si>
  <si>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</si>
  <si>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</si>
  <si>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</si>
  <si>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</si>
  <si>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</si>
  <si>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</si>
  <si>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</si>
  <si>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</si>
  <si>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</si>
  <si>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</si>
  <si>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</si>
  <si>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</si>
  <si>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</si>
  <si>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</si>
  <si>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</si>
  <si>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</si>
  <si>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</si>
  <si>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</si>
  <si>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</si>
  <si>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</si>
  <si>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</si>
  <si>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</si>
  <si>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</si>
  <si>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</si>
  <si>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</si>
  <si>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</si>
  <si>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</si>
  <si>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</si>
  <si>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</si>
  <si>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</si>
  <si>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</si>
  <si>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</si>
  <si>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</si>
  <si>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</si>
  <si>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</si>
  <si>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</si>
  <si>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</si>
  <si>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</si>
  <si>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</si>
  <si>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</si>
  <si>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</si>
  <si>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</si>
  <si>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</si>
  <si>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</si>
  <si>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</si>
  <si>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</si>
  <si>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</si>
  <si>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</si>
  <si>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</si>
  <si>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</si>
  <si>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</si>
  <si>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</si>
  <si>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</si>
  <si>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</si>
  <si>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</si>
  <si>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</si>
  <si>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</si>
  <si>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</si>
  <si>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</si>
  <si>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</si>
  <si>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</si>
  <si>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</si>
  <si>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</si>
  <si>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</si>
  <si>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</si>
  <si>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</si>
  <si>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</si>
  <si>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</si>
  <si>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</si>
  <si>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</si>
  <si>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</si>
  <si>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</si>
  <si>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</si>
  <si>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</si>
  <si>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</si>
  <si>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</si>
  <si>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</si>
  <si>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</si>
  <si>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</si>
  <si>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</si>
  <si>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</si>
  <si>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</si>
  <si>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</si>
  <si>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</si>
  <si>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</si>
  <si>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</si>
  <si>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</si>
  <si>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</si>
  <si>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</si>
  <si>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</si>
  <si>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</si>
  <si>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</si>
  <si>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</si>
  <si>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</si>
  <si>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</si>
  <si>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</si>
  <si>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</si>
  <si>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</si>
  <si>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</si>
  <si>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</si>
  <si>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</si>
  <si>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</si>
  <si>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</si>
  <si>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</si>
  <si>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</si>
  <si>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</si>
  <si>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</si>
  <si>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</si>
  <si>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</si>
  <si>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</si>
  <si>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</si>
  <si>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</si>
  <si>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</si>
  <si>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</si>
  <si>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</si>
  <si>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</si>
  <si>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</si>
  <si>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</si>
  <si>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</si>
  <si>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</si>
  <si>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</si>
  <si>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</si>
  <si>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</si>
  <si>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</si>
  <si>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</si>
  <si>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</si>
  <si>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</si>
  <si>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</si>
  <si>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</si>
  <si>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</si>
  <si>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</si>
  <si>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</si>
  <si>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</si>
  <si>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</si>
  <si>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</si>
  <si>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</si>
  <si>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</si>
  <si>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</si>
  <si>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</si>
  <si>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</si>
  <si>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</si>
  <si>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</si>
  <si>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</si>
  <si>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</si>
  <si>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</si>
  <si>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</si>
  <si>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</si>
  <si>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</si>
  <si>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</si>
  <si>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</si>
  <si>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</si>
  <si>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</si>
  <si>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</si>
  <si>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</si>
  <si>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</si>
  <si>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</si>
  <si>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</si>
  <si>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</si>
  <si>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</si>
  <si>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</si>
  <si>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</si>
  <si>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</si>
  <si>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</si>
  <si>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</si>
  <si>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</si>
  <si>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</si>
  <si>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</si>
  <si>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</si>
  <si>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</si>
  <si>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</si>
  <si>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</si>
  <si>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</si>
  <si>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</si>
  <si>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</si>
  <si>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</si>
  <si>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</si>
  <si>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</si>
  <si>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</si>
  <si>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</si>
  <si>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</si>
  <si>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</si>
  <si>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</si>
  <si>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</si>
  <si>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</si>
  <si>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</si>
  <si>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</si>
  <si>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</si>
  <si>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</si>
  <si>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</si>
  <si>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</si>
  <si>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</si>
  <si>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</si>
  <si>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</si>
  <si>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</si>
  <si>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</si>
  <si>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</si>
  <si>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</si>
  <si>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</si>
  <si>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</si>
  <si>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</si>
  <si>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</si>
  <si>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</si>
  <si>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</si>
  <si>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</si>
  <si>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</si>
  <si>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</si>
  <si>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</si>
  <si>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</si>
  <si>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</si>
  <si>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</si>
  <si>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</si>
  <si>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</si>
  <si>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</si>
  <si>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</si>
  <si>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</si>
  <si>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</si>
  <si>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</si>
  <si>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</si>
  <si>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</si>
  <si>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</si>
  <si>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</si>
  <si>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</si>
  <si>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</si>
  <si>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</si>
  <si>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</si>
  <si>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</si>
  <si>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</si>
  <si>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</si>
  <si>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</si>
  <si>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</si>
  <si>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</si>
  <si>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</si>
  <si>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</si>
  <si>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</si>
  <si>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</si>
  <si>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</si>
  <si>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</si>
  <si>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</si>
  <si>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</si>
  <si>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</si>
  <si>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</si>
  <si>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</si>
  <si>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</si>
  <si>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</si>
  <si>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</si>
  <si>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</si>
  <si>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</si>
  <si>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</si>
  <si>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</si>
  <si>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</si>
  <si>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</si>
  <si>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</si>
  <si>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</si>
  <si>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</si>
  <si>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</si>
  <si>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</si>
  <si>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</si>
  <si>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</si>
  <si>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</si>
  <si>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</si>
  <si>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</si>
  <si>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</si>
  <si>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</si>
  <si>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</si>
  <si>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</si>
  <si>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</si>
  <si>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</si>
  <si>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</si>
  <si>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</si>
  <si>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</si>
  <si>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</si>
  <si>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</si>
  <si>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</si>
  <si>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</si>
  <si>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</si>
  <si>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</si>
  <si>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</si>
  <si>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</si>
  <si>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</si>
  <si>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</si>
  <si>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</si>
  <si>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</si>
  <si>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</si>
  <si>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</si>
  <si>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</si>
  <si>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</si>
  <si>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</si>
  <si>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</si>
  <si>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</si>
  <si>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</si>
  <si>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</si>
  <si>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</si>
  <si>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</si>
  <si>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</si>
  <si>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</si>
  <si>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</si>
  <si>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</si>
  <si>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</si>
  <si>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</si>
  <si>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</si>
  <si>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</si>
  <si>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</si>
  <si>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</si>
  <si>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</si>
  <si>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</si>
  <si>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</si>
  <si>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</si>
  <si>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</si>
  <si>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</si>
  <si>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</si>
  <si>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</si>
  <si>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</si>
  <si>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</si>
  <si>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</si>
  <si>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</si>
  <si>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</si>
  <si>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</si>
  <si>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</si>
  <si>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</si>
  <si>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</si>
  <si>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</si>
  <si>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</si>
  <si>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</si>
  <si>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</si>
  <si>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</si>
  <si>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</si>
  <si>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</si>
  <si>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</si>
  <si>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</si>
  <si>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</si>
  <si>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</si>
  <si>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</si>
  <si>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</si>
  <si>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</si>
  <si>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</si>
  <si>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</si>
  <si>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</si>
  <si>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</si>
  <si>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</si>
  <si>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</si>
  <si>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</si>
  <si>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</si>
  <si>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</si>
  <si>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</si>
  <si>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</si>
  <si>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</si>
  <si>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</si>
  <si>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</si>
  <si>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</si>
  <si>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</si>
  <si>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</si>
  <si>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</si>
  <si>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</si>
  <si>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</si>
  <si>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</si>
  <si>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</si>
  <si>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</si>
  <si>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</si>
  <si>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</si>
  <si>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</si>
  <si>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</si>
  <si>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</si>
  <si>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</si>
  <si>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</si>
  <si>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</si>
  <si>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</si>
  <si>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</si>
  <si>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</si>
  <si>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</si>
  <si>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</si>
  <si>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</si>
  <si>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</si>
  <si>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</si>
  <si>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</si>
  <si>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</si>
  <si>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</si>
  <si>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</si>
  <si>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</si>
  <si>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</si>
  <si>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</si>
  <si>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</si>
  <si>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</si>
  <si>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</si>
  <si>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</si>
  <si>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</si>
  <si>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</si>
  <si>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</si>
  <si>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</si>
  <si>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</si>
  <si>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</si>
  <si>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</si>
  <si>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</si>
  <si>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</si>
  <si>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</si>
  <si>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</si>
  <si>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</si>
  <si>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</si>
  <si>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</si>
  <si>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</si>
  <si>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</si>
  <si>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</si>
  <si>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</si>
  <si>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</si>
  <si>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</si>
  <si>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</si>
  <si>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</si>
  <si>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</si>
  <si>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</si>
  <si>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</si>
  <si>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</si>
  <si>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</si>
  <si>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</si>
  <si>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</si>
  <si>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</si>
  <si>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</si>
  <si>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</si>
  <si>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</si>
  <si>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</si>
  <si>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</si>
  <si>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</si>
  <si>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</si>
  <si>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</si>
  <si>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</si>
  <si>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</si>
  <si>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</si>
  <si>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</si>
  <si>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</si>
  <si>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</si>
  <si>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</si>
  <si>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</si>
  <si>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</si>
  <si>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</si>
  <si>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</si>
  <si>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</si>
  <si>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</si>
  <si>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</si>
  <si>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</si>
  <si>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</si>
  <si>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</si>
  <si>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</si>
  <si>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</si>
  <si>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</si>
  <si>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</si>
  <si>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</si>
  <si>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</si>
  <si>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</si>
  <si>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</si>
  <si>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</si>
  <si>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</si>
  <si>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</si>
  <si>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</si>
  <si>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</si>
  <si>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</si>
  <si>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</si>
  <si>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</si>
  <si>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</si>
  <si>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</si>
  <si>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</si>
  <si>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</si>
  <si>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</si>
  <si>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</si>
  <si>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</si>
  <si>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</si>
  <si>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</si>
  <si>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</si>
  <si>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</si>
  <si>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</si>
  <si>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</si>
  <si>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</si>
  <si>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</si>
  <si>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</si>
  <si>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</si>
  <si>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</si>
  <si>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</si>
  <si>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</si>
  <si>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</si>
  <si>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</si>
  <si>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</si>
  <si>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</si>
  <si>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</si>
  <si>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</si>
  <si>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</si>
  <si>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</si>
  <si>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</si>
  <si>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</si>
  <si>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</si>
  <si>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</si>
  <si>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</si>
  <si>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</si>
  <si>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</si>
  <si>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</si>
  <si>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</si>
  <si>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</si>
  <si>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</si>
  <si>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</si>
  <si>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</si>
  <si>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</si>
  <si>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</si>
  <si>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</si>
  <si>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</si>
  <si>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</si>
  <si>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</si>
  <si>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</si>
  <si>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</si>
  <si>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</si>
  <si>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</si>
  <si>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</si>
  <si>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</si>
  <si>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</si>
  <si>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</si>
  <si>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</si>
  <si>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</si>
  <si>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</si>
  <si>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</si>
  <si>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</si>
  <si>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</si>
  <si>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</si>
  <si>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</si>
  <si>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</si>
  <si>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</si>
  <si>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</si>
  <si>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</si>
  <si>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</si>
  <si>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</si>
  <si>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</si>
  <si>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</si>
  <si>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</si>
  <si>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</si>
  <si>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</si>
  <si>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</si>
  <si>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</si>
  <si>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</si>
  <si>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</si>
  <si>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</si>
  <si>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</si>
  <si>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</si>
  <si>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</si>
  <si>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</si>
  <si>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</si>
  <si>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</si>
  <si>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</si>
  <si>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</si>
  <si>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</si>
  <si>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</si>
  <si>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</si>
  <si>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</si>
  <si>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</si>
  <si>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</si>
  <si>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</si>
  <si>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</si>
  <si>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</si>
  <si>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</si>
  <si>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</si>
  <si>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</si>
  <si>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</si>
  <si>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</si>
  <si>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</si>
  <si>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</si>
  <si>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</si>
  <si>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</si>
  <si>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</si>
  <si>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</si>
  <si>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</si>
  <si>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</si>
  <si>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</si>
  <si>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</si>
  <si>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</si>
  <si>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</si>
  <si>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</si>
  <si>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</si>
  <si>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</si>
  <si>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</si>
  <si>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</si>
  <si>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</si>
  <si>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</si>
  <si>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</si>
  <si>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</si>
  <si>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</si>
  <si>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</si>
  <si>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</si>
  <si>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</si>
  <si>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</si>
  <si>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</si>
  <si>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</si>
  <si>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</si>
  <si>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</si>
  <si>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</si>
  <si>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</si>
  <si>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</si>
  <si>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</si>
  <si>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</si>
  <si>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</si>
  <si>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</si>
  <si>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</si>
  <si>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</si>
  <si>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</si>
  <si>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</si>
  <si>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</si>
  <si>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</si>
  <si>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</si>
  <si>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</si>
  <si>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</si>
  <si>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</si>
  <si>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</si>
  <si>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</si>
  <si>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</si>
  <si>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</si>
  <si>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</si>
  <si>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</si>
  <si>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</si>
  <si>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</si>
  <si>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</si>
  <si>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</si>
  <si>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</si>
  <si>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</si>
  <si>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</si>
  <si>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</si>
  <si>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</si>
  <si>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</si>
  <si>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</si>
  <si>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</si>
  <si>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</si>
  <si>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</si>
  <si>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</si>
  <si>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</si>
  <si>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</si>
  <si>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</si>
  <si>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</si>
  <si>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</si>
  <si>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</si>
  <si>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</si>
  <si>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</si>
  <si>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</si>
  <si>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</si>
  <si>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</si>
  <si>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</si>
  <si>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</si>
  <si>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</si>
  <si>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</si>
  <si>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</si>
  <si>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</si>
  <si>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</si>
  <si>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</si>
  <si>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</si>
  <si>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</si>
  <si>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</si>
  <si>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</si>
  <si>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</si>
  <si>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</si>
  <si>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</si>
  <si>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</si>
  <si>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</si>
  <si>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</si>
  <si>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</si>
  <si>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</si>
  <si>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</si>
  <si>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</si>
  <si>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</si>
  <si>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</si>
  <si>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</si>
  <si>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</si>
  <si>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</si>
  <si>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</si>
  <si>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</si>
  <si>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</si>
  <si>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</si>
  <si>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</si>
  <si>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</si>
  <si>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</si>
  <si>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</si>
  <si>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</si>
  <si>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</si>
  <si>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</si>
  <si>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</si>
  <si>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</si>
  <si>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</si>
  <si>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</si>
  <si>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</si>
  <si>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</si>
  <si>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</si>
  <si>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</si>
  <si>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</si>
  <si>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</si>
  <si>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</si>
  <si>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</si>
  <si>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</si>
  <si>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</si>
  <si>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</si>
  <si>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</si>
  <si>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</si>
  <si>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</si>
  <si>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</si>
  <si>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</si>
  <si>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</si>
  <si>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</si>
  <si>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</si>
  <si>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</si>
  <si>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</si>
  <si>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</si>
  <si>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</si>
  <si>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</si>
  <si>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</si>
  <si>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</si>
  <si>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</si>
  <si>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</si>
  <si>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</si>
  <si>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</si>
  <si>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</si>
  <si>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</si>
  <si>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</si>
  <si>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</si>
  <si>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</si>
  <si>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</si>
  <si>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</si>
  <si>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</si>
  <si>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</si>
  <si>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</si>
  <si>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</si>
  <si>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</si>
  <si>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</si>
  <si>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</si>
  <si>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</si>
  <si>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</si>
  <si>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</si>
  <si>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</si>
  <si>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</si>
  <si>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</si>
  <si>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</si>
  <si>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</si>
  <si>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</si>
  <si>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</si>
  <si>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</si>
  <si>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</si>
  <si>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</si>
  <si>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</si>
  <si>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</si>
  <si>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</si>
  <si>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</si>
  <si>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</si>
  <si>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</si>
  <si>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</si>
  <si>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</si>
  <si>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</si>
  <si>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</si>
  <si>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</si>
  <si>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</si>
  <si>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</si>
  <si>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</si>
  <si>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</si>
  <si>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</si>
  <si>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</si>
  <si>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</si>
  <si>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</si>
  <si>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</si>
  <si>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</si>
  <si>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</si>
  <si>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</si>
  <si>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</si>
  <si>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</si>
  <si>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</si>
  <si>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</si>
  <si>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</si>
  <si>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</si>
  <si>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</si>
  <si>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</si>
  <si>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</si>
  <si>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</si>
  <si>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</si>
  <si>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</si>
  <si>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</si>
  <si>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</si>
  <si>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</si>
  <si>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</si>
  <si>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</si>
  <si>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</si>
  <si>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</si>
  <si>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</si>
  <si>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</si>
  <si>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</si>
  <si>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</si>
  <si>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</si>
  <si>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</si>
  <si>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</si>
  <si>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</si>
  <si>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</si>
  <si>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</si>
  <si>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</si>
  <si>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</si>
  <si>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</si>
  <si>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</si>
  <si>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</si>
  <si>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</si>
  <si>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</si>
  <si>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</si>
  <si>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</si>
  <si>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</si>
  <si>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</si>
  <si>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</si>
  <si>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</si>
  <si>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</si>
  <si>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</si>
  <si>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</si>
  <si>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</si>
  <si>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</si>
  <si>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</si>
  <si>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</si>
  <si>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</si>
  <si>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</si>
  <si>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</si>
  <si>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</si>
  <si>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</si>
  <si>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</si>
  <si>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</si>
  <si>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</si>
  <si>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</si>
  <si>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</si>
  <si>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</si>
  <si>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</si>
  <si>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</si>
  <si>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</si>
  <si>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</si>
  <si>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</si>
  <si>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</si>
  <si>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</si>
  <si>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</si>
  <si>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</si>
  <si>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</si>
  <si>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</si>
  <si>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</si>
  <si>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</si>
  <si>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</si>
  <si>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</si>
  <si>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</si>
  <si>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</si>
  <si>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</si>
  <si>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</si>
  <si>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</si>
  <si>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</si>
  <si>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</si>
  <si>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</si>
  <si>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</si>
  <si>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</si>
  <si>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</si>
  <si>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</si>
  <si>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</si>
  <si>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</si>
  <si>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</si>
  <si>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</si>
  <si>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</si>
  <si>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</si>
  <si>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</si>
  <si>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</si>
  <si>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</si>
  <si>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</si>
  <si>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</si>
  <si>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</si>
  <si>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</si>
  <si>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</si>
  <si>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</si>
  <si>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</si>
  <si>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</si>
  <si>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</si>
  <si>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</si>
  <si>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</si>
  <si>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</si>
  <si>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</si>
  <si>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</si>
  <si>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</si>
  <si>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</si>
  <si>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</si>
  <si>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</si>
  <si>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</si>
  <si>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</si>
  <si>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</si>
  <si>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</si>
  <si>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</si>
  <si>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</si>
  <si>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</si>
  <si>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</si>
  <si>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</si>
  <si>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</si>
  <si>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</si>
  <si>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</si>
  <si>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</si>
  <si>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</si>
  <si>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</si>
  <si>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</si>
  <si>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</si>
  <si>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</si>
  <si>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</si>
  <si>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</si>
  <si>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</si>
  <si>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</si>
  <si>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</si>
  <si>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</si>
  <si>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</si>
  <si>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</si>
  <si>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</si>
  <si>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</si>
  <si>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</si>
  <si>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</si>
  <si>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</si>
  <si>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</si>
  <si>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</si>
  <si>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</si>
  <si>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</si>
  <si>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</si>
  <si>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</si>
  <si>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</si>
  <si>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</si>
  <si>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</si>
  <si>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</si>
  <si>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</si>
  <si>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</si>
  <si>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</si>
  <si>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</si>
  <si>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</si>
  <si>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</si>
  <si>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</si>
  <si>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</si>
  <si>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</si>
  <si>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</si>
  <si>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</si>
  <si>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</si>
  <si>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</si>
  <si>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</si>
  <si>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</si>
  <si>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</si>
  <si>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</si>
  <si>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</si>
  <si>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</si>
  <si>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</si>
  <si>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</si>
  <si>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</si>
  <si>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</si>
  <si>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</si>
  <si>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</si>
  <si>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</si>
  <si>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</si>
  <si>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</si>
  <si>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</si>
  <si>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</si>
  <si>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</si>
  <si>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</si>
  <si>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</si>
  <si>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</si>
  <si>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</si>
  <si>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</si>
  <si>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</si>
  <si>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</si>
  <si>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</si>
  <si>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</si>
  <si>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</si>
  <si>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</si>
  <si>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</si>
  <si>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</si>
  <si>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</si>
  <si>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</si>
  <si>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</si>
  <si>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</si>
  <si>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</si>
  <si>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</si>
  <si>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</si>
  <si>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</si>
  <si>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</si>
  <si>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</si>
  <si>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</si>
  <si>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</si>
  <si>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</si>
  <si>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</si>
  <si>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</si>
  <si>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</si>
  <si>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</si>
  <si>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</si>
  <si>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</si>
  <si>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</si>
  <si>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</si>
  <si>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</si>
  <si>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</si>
  <si>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</si>
  <si>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</si>
  <si>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</si>
  <si>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</si>
  <si>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</si>
  <si>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</si>
  <si>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</si>
  <si>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</si>
  <si>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</si>
  <si>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</si>
  <si>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</si>
  <si>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</si>
  <si>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</si>
  <si>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</si>
  <si>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</si>
  <si>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</si>
  <si>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</si>
  <si>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</si>
  <si>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</si>
  <si>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</si>
  <si>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</si>
  <si>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</si>
  <si>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</si>
  <si>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</si>
  <si>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</si>
  <si>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</si>
  <si>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</si>
  <si>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</si>
  <si>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</si>
  <si>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</si>
  <si>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</si>
  <si>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</si>
  <si>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</si>
  <si>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</si>
  <si>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</si>
  <si>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</si>
  <si>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</si>
  <si>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</si>
  <si>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</si>
  <si>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</si>
  <si>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</si>
  <si>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</si>
  <si>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</si>
  <si>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</si>
  <si>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</si>
  <si>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</si>
  <si>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</si>
  <si>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</si>
  <si>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</si>
  <si>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</si>
  <si>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</si>
  <si>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</si>
  <si>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</si>
  <si>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</si>
  <si>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</si>
  <si>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</si>
  <si>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</si>
  <si>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</si>
  <si>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</si>
  <si>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</si>
  <si>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</si>
  <si>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</si>
  <si>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</si>
  <si>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</si>
  <si>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</si>
  <si>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</si>
  <si>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</si>
  <si>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</si>
  <si>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</si>
  <si>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</si>
  <si>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</si>
  <si>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</si>
  <si>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</si>
  <si>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</si>
  <si>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</si>
  <si>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</si>
  <si>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</si>
  <si>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</si>
  <si>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</si>
  <si>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</si>
  <si>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</si>
  <si>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</si>
  <si>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</si>
  <si>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</si>
  <si>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</si>
  <si>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</si>
  <si>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</si>
  <si>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</si>
  <si>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</si>
  <si>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</si>
  <si>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</si>
  <si>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</si>
  <si>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</si>
  <si>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</si>
  <si>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</si>
  <si>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</si>
  <si>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</si>
  <si>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</si>
  <si>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</si>
  <si>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</si>
  <si>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</si>
  <si>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</si>
  <si>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</si>
  <si>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</si>
  <si>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</si>
  <si>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</si>
  <si>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</si>
  <si>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</si>
  <si>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</si>
  <si>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</si>
  <si>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</si>
  <si>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</si>
  <si>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</si>
  <si>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</si>
  <si>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</si>
  <si>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</si>
  <si>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</si>
  <si>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</si>
  <si>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</si>
  <si>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</si>
  <si>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</si>
  <si>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</si>
  <si>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</si>
  <si>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</si>
  <si>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</si>
  <si>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</si>
  <si>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</si>
  <si>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</si>
  <si>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</si>
  <si>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</si>
  <si>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</si>
  <si>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</si>
  <si>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</si>
  <si>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</si>
  <si>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</si>
  <si>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</si>
  <si>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</si>
  <si>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</si>
  <si>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</si>
  <si>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</si>
  <si>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</si>
  <si>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</si>
  <si>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</si>
  <si>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</si>
  <si>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</si>
  <si>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</si>
  <si>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</si>
  <si>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</si>
  <si>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</si>
  <si>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</si>
  <si>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</si>
  <si>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</si>
  <si>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</si>
  <si>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</si>
  <si>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</si>
  <si>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</si>
  <si>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</si>
  <si>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</si>
  <si>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</si>
  <si>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</si>
  <si>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</si>
  <si>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</si>
  <si>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</si>
  <si>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</si>
  <si>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</si>
  <si>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</si>
  <si>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</si>
  <si>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</si>
  <si>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</si>
  <si>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</si>
  <si>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</si>
  <si>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</si>
  <si>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</si>
  <si>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</si>
  <si>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</si>
  <si>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</si>
  <si>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</si>
  <si>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</si>
  <si>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</si>
  <si>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</si>
  <si>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</si>
  <si>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</si>
  <si>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</si>
  <si>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</si>
  <si>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</si>
  <si>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</si>
  <si>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</si>
  <si>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</si>
  <si>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</si>
  <si>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</si>
  <si>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</si>
  <si>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</si>
  <si>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</si>
  <si>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</si>
  <si>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</si>
  <si>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</si>
  <si>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</si>
  <si>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</si>
  <si>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</si>
  <si>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</si>
  <si>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</si>
  <si>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</si>
  <si>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</si>
  <si>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</si>
  <si>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</si>
  <si>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</si>
  <si>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</si>
  <si>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</si>
  <si>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</si>
  <si>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</si>
  <si>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</si>
  <si>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</si>
  <si>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</si>
  <si>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</si>
  <si>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</si>
  <si>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</si>
  <si>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</si>
  <si>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</si>
  <si>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</si>
  <si>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</si>
  <si>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</si>
  <si>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</si>
  <si>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</si>
  <si>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</si>
  <si>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</si>
  <si>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</si>
  <si>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</si>
  <si>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</si>
  <si>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</si>
  <si>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</si>
  <si>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</si>
  <si>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</si>
  <si>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</si>
  <si>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</si>
  <si>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</si>
  <si>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</si>
  <si>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</si>
  <si>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</si>
  <si>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</si>
  <si>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</si>
  <si>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</si>
  <si>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</si>
  <si>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</si>
  <si>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</si>
  <si>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</si>
  <si>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</si>
  <si>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</si>
  <si>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</si>
  <si>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</si>
  <si>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</si>
  <si>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</si>
  <si>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</si>
  <si>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</si>
  <si>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</si>
  <si>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</si>
  <si>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</si>
  <si>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</si>
  <si>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</si>
  <si>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</si>
  <si>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</si>
  <si>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</si>
  <si>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</si>
  <si>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</si>
  <si>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</si>
  <si>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</si>
  <si>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</si>
  <si>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</si>
  <si>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</si>
  <si>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</si>
  <si>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</si>
  <si>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</si>
  <si>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</si>
  <si>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</si>
  <si>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</si>
  <si>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</si>
  <si>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</si>
  <si>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</si>
  <si>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</si>
  <si>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</si>
  <si>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</si>
  <si>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</si>
  <si>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</si>
  <si>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</si>
  <si>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</si>
  <si>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</si>
  <si>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</si>
  <si>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</si>
  <si>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</si>
  <si>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</si>
  <si>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</si>
  <si>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</si>
  <si>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</si>
  <si>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</si>
  <si>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</si>
  <si>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</si>
  <si>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</si>
  <si>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</si>
  <si>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</si>
  <si>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</si>
  <si>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</si>
  <si>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</si>
  <si>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</si>
  <si>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</si>
  <si>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</si>
  <si>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</si>
  <si>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</si>
  <si>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</si>
  <si>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</si>
  <si>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</si>
  <si>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</si>
  <si>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</si>
  <si>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</si>
  <si>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</si>
  <si>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</si>
  <si>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</si>
  <si>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</si>
  <si>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</si>
  <si>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</si>
  <si>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</si>
  <si>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</si>
  <si>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</si>
  <si>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</si>
  <si>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</si>
  <si>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</si>
  <si>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</si>
  <si>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</si>
  <si>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</si>
  <si>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</si>
  <si>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</si>
  <si>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</si>
  <si>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</si>
  <si>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</si>
  <si>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</si>
  <si>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</si>
  <si>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</si>
  <si>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</si>
  <si>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</si>
  <si>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</si>
  <si>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</si>
  <si>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</si>
  <si>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</si>
  <si>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</si>
  <si>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</si>
  <si>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</si>
  <si>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</si>
  <si>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</si>
  <si>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</si>
  <si>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</si>
  <si>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</si>
  <si>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</si>
  <si>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</si>
  <si>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</si>
  <si>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</si>
  <si>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</si>
  <si>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</si>
  <si>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</si>
  <si>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</si>
  <si>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</si>
  <si>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</si>
  <si>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</si>
  <si>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</si>
  <si>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</si>
  <si>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</si>
  <si>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</si>
  <si>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</si>
  <si>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</si>
  <si>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</si>
  <si>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</si>
  <si>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</si>
  <si>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</si>
  <si>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</si>
  <si>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</si>
  <si>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</si>
  <si>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</si>
  <si>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</si>
  <si>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</si>
  <si>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</si>
  <si>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</si>
  <si>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</si>
  <si>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</si>
  <si>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</si>
  <si>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</si>
  <si>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</si>
  <si>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</si>
  <si>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</si>
  <si>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</si>
  <si>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</si>
  <si>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</si>
  <si>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</si>
  <si>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</si>
  <si>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</si>
  <si>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</si>
  <si>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</si>
  <si>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</si>
  <si>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</si>
  <si>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</si>
  <si>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</si>
  <si>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</si>
  <si>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</si>
  <si>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</si>
  <si>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</si>
  <si>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</si>
  <si>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</si>
  <si>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</si>
  <si>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</si>
  <si>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</si>
  <si>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</si>
  <si>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</si>
  <si>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</si>
  <si>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</si>
  <si>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</si>
  <si>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</si>
  <si>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</si>
  <si>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</si>
  <si>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</si>
  <si>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</si>
  <si>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</si>
  <si>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</si>
  <si>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</si>
  <si>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</si>
  <si>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</si>
  <si>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</si>
  <si>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</si>
  <si>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</si>
  <si>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</si>
  <si>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</si>
  <si>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</si>
  <si>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</si>
  <si>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</si>
  <si>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</si>
  <si>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</si>
  <si>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</si>
  <si>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</si>
  <si>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</si>
  <si>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</si>
  <si>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</si>
  <si>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</si>
  <si>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</si>
  <si>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</si>
  <si>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</si>
  <si>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</si>
  <si>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</si>
  <si>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</si>
  <si>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</si>
  <si>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</si>
  <si>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</si>
  <si>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</si>
  <si>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</si>
  <si>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</si>
  <si>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</si>
  <si>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</si>
  <si>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</si>
  <si>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</si>
  <si>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</si>
  <si>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</si>
  <si>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</si>
  <si>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</si>
  <si>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</si>
  <si>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</si>
  <si>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</si>
  <si>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</si>
  <si>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</si>
  <si>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</si>
  <si>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</si>
  <si>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</si>
  <si>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</si>
  <si>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</si>
  <si>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</si>
  <si>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</si>
  <si>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</si>
  <si>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</si>
  <si>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</si>
  <si>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</si>
  <si>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</si>
  <si>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</si>
  <si>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</si>
  <si>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</si>
  <si>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</si>
  <si>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</si>
  <si>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</si>
  <si>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</si>
  <si>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</si>
  <si>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</si>
  <si>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</si>
  <si>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</si>
  <si>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</si>
  <si>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</si>
  <si>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</si>
  <si>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</si>
  <si>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</si>
  <si>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</si>
  <si>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</si>
  <si>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</si>
  <si>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</si>
  <si>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</si>
  <si>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</si>
  <si>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</si>
  <si>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</si>
  <si>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</si>
  <si>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</si>
  <si>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</si>
  <si>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</si>
  <si>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</si>
  <si>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</si>
  <si>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</si>
  <si>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</si>
  <si>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</si>
  <si>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</si>
  <si>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</si>
  <si>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</si>
  <si>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</si>
  <si>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</si>
  <si>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</si>
  <si>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</si>
  <si>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</si>
  <si>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</si>
  <si>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</si>
  <si>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</si>
  <si>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</si>
  <si>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</si>
  <si>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</si>
  <si>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</si>
  <si>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</si>
  <si>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</si>
  <si>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</si>
  <si>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</si>
  <si>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</si>
  <si>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</si>
  <si>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</si>
  <si>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</si>
  <si>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</si>
  <si>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</si>
  <si>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</si>
  <si>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</si>
  <si>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</si>
  <si>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</si>
  <si>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</si>
  <si>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</si>
  <si>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</si>
  <si>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</si>
  <si>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</si>
  <si>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</si>
  <si>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</si>
  <si>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</si>
  <si>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</si>
  <si>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</si>
  <si>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</si>
  <si>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</si>
  <si>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</si>
  <si>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</si>
  <si>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</si>
  <si>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</si>
  <si>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</si>
  <si>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</si>
  <si>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</si>
  <si>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</si>
  <si>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</si>
  <si>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</si>
  <si>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</si>
  <si>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</si>
  <si>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</si>
  <si>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</si>
  <si>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</si>
  <si>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</si>
  <si>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</si>
  <si>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</si>
  <si>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</si>
  <si>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</si>
  <si>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</si>
  <si>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</si>
  <si>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</si>
  <si>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</si>
  <si>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</si>
  <si>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</si>
  <si>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</si>
  <si>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</si>
  <si>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</si>
  <si>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</si>
  <si>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</si>
  <si>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</si>
  <si>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</si>
  <si>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</si>
  <si>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</si>
  <si>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</si>
  <si>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</si>
  <si>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</si>
  <si>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</si>
  <si>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</si>
  <si>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</si>
  <si>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</si>
  <si>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</si>
  <si>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</si>
  <si>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</si>
  <si>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</si>
  <si>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</si>
  <si>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</si>
  <si>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</si>
  <si>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</si>
  <si>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</si>
  <si>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</si>
  <si>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</si>
  <si>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</si>
  <si>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</si>
  <si>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</si>
  <si>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</si>
  <si>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</si>
  <si>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</si>
  <si>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</si>
  <si>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</si>
  <si>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</si>
  <si>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</si>
  <si>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</si>
  <si>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</si>
  <si>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</si>
  <si>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</si>
  <si>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</si>
  <si>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</si>
  <si>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</si>
  <si>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</si>
  <si>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</si>
  <si>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</si>
  <si>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</si>
  <si>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</si>
  <si>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</si>
  <si>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</si>
  <si>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</si>
  <si>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</si>
  <si>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</si>
  <si>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</si>
  <si>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</si>
  <si>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</si>
  <si>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</si>
  <si>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</si>
  <si>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</si>
  <si>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</si>
  <si>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</si>
  <si>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</si>
  <si>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</si>
  <si>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</si>
  <si>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</si>
  <si>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</si>
  <si>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</si>
  <si>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</si>
  <si>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</si>
  <si>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</si>
  <si>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</si>
  <si>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</si>
  <si>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</si>
  <si>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</si>
  <si>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</si>
  <si>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</si>
  <si>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</si>
  <si>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</si>
  <si>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</si>
  <si>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</si>
  <si>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</si>
  <si>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</si>
  <si>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</si>
  <si>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</si>
  <si>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</si>
  <si>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</si>
  <si>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</si>
  <si>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</si>
  <si>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</si>
  <si>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</si>
  <si>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</si>
  <si>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</si>
  <si>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</si>
  <si>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</si>
  <si>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</si>
  <si>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</si>
  <si>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</si>
  <si>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</si>
  <si>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</si>
  <si>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</si>
  <si>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</si>
  <si>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</si>
  <si>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</si>
  <si>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</si>
  <si>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</si>
  <si>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</si>
  <si>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</si>
  <si>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</si>
  <si>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</si>
  <si>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</si>
  <si>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</si>
  <si>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</si>
  <si>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</si>
  <si>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</si>
  <si>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</si>
  <si>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</si>
  <si>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</si>
  <si>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</si>
  <si>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</si>
  <si>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</si>
  <si>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</si>
  <si>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</si>
  <si>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</si>
  <si>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</si>
  <si>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</si>
  <si>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</si>
  <si>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</si>
  <si>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</si>
  <si>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</si>
  <si>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</si>
  <si>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</si>
  <si>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</si>
  <si>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</si>
  <si>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</si>
  <si>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</si>
  <si>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</si>
  <si>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</si>
  <si>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</si>
  <si>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</si>
  <si>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</si>
  <si>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</si>
  <si>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</si>
  <si>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</si>
  <si>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</si>
  <si>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</si>
  <si>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</si>
  <si>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</si>
  <si>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</si>
  <si>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</si>
  <si>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</si>
  <si>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</si>
  <si>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</si>
  <si>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</si>
  <si>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</si>
  <si>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</si>
  <si>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</si>
  <si>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</si>
  <si>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</si>
  <si>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</si>
  <si>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</si>
  <si>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</si>
  <si>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</si>
  <si>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</si>
  <si>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</si>
  <si>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</si>
  <si>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</si>
  <si>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</si>
  <si>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</si>
  <si>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</si>
  <si>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</si>
  <si>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</si>
  <si>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</si>
  <si>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</si>
  <si>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</si>
  <si>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</si>
  <si>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</si>
  <si>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</si>
  <si>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</si>
  <si>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</si>
  <si>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</si>
  <si>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</si>
  <si>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</si>
  <si>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</si>
  <si>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</si>
  <si>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</si>
  <si>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</si>
  <si>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</si>
  <si>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</si>
  <si>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</si>
  <si>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</si>
  <si>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</si>
  <si>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</si>
  <si>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</si>
  <si>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</si>
  <si>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</si>
  <si>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</si>
  <si>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</si>
  <si>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</si>
  <si>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</si>
  <si>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</si>
  <si>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</si>
  <si>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</si>
  <si>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</si>
  <si>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</si>
  <si>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</si>
  <si>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</si>
  <si>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</si>
  <si>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</si>
  <si>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</si>
  <si>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</si>
  <si>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</si>
  <si>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</si>
  <si>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</si>
  <si>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</si>
  <si>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</si>
  <si>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</si>
  <si>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</si>
  <si>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</si>
  <si>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</si>
  <si>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</si>
  <si>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</si>
  <si>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</si>
  <si>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</si>
  <si>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</si>
  <si>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</si>
  <si>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</si>
  <si>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</si>
  <si>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</si>
  <si>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</si>
  <si>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</si>
  <si>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</si>
  <si>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</si>
  <si>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</si>
  <si>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</si>
  <si>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</si>
  <si>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</si>
  <si>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</si>
  <si>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</si>
  <si>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</si>
  <si>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</si>
  <si>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</si>
  <si>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</si>
  <si>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</si>
  <si>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</si>
  <si>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</si>
  <si>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</si>
  <si>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</si>
  <si>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</si>
  <si>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</si>
  <si>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</si>
  <si>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</si>
  <si>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</si>
  <si>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</si>
  <si>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</si>
  <si>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</si>
  <si>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</si>
  <si>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</si>
  <si>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</si>
  <si>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</si>
  <si>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</si>
  <si>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</si>
  <si>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</si>
  <si>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</si>
  <si>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</si>
  <si>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</si>
  <si>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</si>
  <si>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</si>
  <si>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</si>
  <si>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</si>
  <si>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</si>
  <si>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</si>
  <si>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</si>
  <si>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</si>
  <si>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</si>
  <si>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</si>
  <si>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</si>
  <si>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</si>
  <si>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</si>
  <si>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</si>
  <si>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</si>
  <si>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</si>
  <si>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</si>
  <si>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</si>
  <si>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</si>
  <si>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</si>
  <si>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</si>
  <si>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</si>
  <si>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</si>
  <si>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</si>
  <si>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</si>
  <si>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</si>
  <si>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</si>
  <si>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</si>
  <si>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</si>
  <si>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</si>
  <si>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</si>
  <si>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</si>
  <si>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</si>
  <si>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</si>
  <si>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</si>
  <si>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</si>
  <si>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</si>
  <si>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</si>
  <si>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</si>
  <si>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</si>
  <si>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</si>
  <si>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</si>
  <si>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</si>
  <si>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</si>
  <si>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</si>
  <si>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</si>
  <si>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</si>
  <si>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</si>
  <si>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</si>
  <si>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</si>
  <si>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</si>
  <si>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</si>
  <si>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</si>
  <si>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</si>
  <si>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</si>
  <si>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</si>
  <si>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</si>
  <si>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</si>
  <si>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</si>
  <si>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</si>
  <si>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</si>
  <si>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</si>
  <si>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</si>
  <si>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</si>
  <si>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</si>
  <si>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</si>
  <si>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</si>
  <si>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</si>
  <si>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</si>
  <si>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</si>
  <si>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</si>
  <si>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</si>
  <si>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</si>
  <si>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</si>
  <si>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</si>
  <si>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</si>
  <si>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</si>
  <si>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</si>
  <si>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</si>
  <si>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</si>
  <si>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</si>
  <si>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</si>
  <si>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</si>
  <si>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</si>
  <si>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</si>
  <si>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</si>
  <si>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</si>
  <si>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</si>
  <si>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</si>
  <si>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</si>
  <si>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</si>
  <si>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</si>
  <si>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</si>
  <si>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</si>
  <si>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</si>
  <si>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</si>
  <si>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</si>
  <si>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</si>
  <si>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</si>
  <si>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</si>
  <si>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</si>
  <si>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</si>
  <si>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</si>
  <si>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</si>
  <si>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</si>
  <si>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</si>
  <si>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</si>
  <si>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</si>
  <si>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</si>
  <si>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</si>
  <si>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</si>
  <si>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</si>
  <si>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</si>
  <si>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</si>
  <si>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</si>
  <si>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</si>
  <si>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</si>
  <si>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</si>
  <si>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</si>
  <si>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</si>
  <si>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</si>
  <si>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</si>
  <si>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</si>
  <si>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</si>
  <si>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</si>
  <si>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</si>
  <si>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</si>
  <si>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</si>
  <si>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</si>
  <si>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</si>
  <si>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</si>
  <si>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</si>
  <si>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</si>
  <si>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</si>
  <si>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</si>
  <si>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</si>
  <si>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</si>
  <si>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</si>
  <si>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</si>
  <si>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</si>
  <si>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</si>
  <si>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</si>
  <si>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</si>
  <si>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</si>
  <si>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</si>
  <si>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</si>
  <si>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</si>
  <si>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</si>
  <si>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</si>
  <si>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</si>
  <si>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</si>
  <si>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</si>
  <si>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</si>
  <si>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</si>
  <si>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</si>
  <si>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</si>
  <si>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</si>
  <si>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</si>
  <si>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</si>
  <si>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</si>
  <si>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</si>
  <si>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</si>
  <si>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</si>
  <si>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</si>
  <si>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</si>
  <si>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</si>
  <si>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</si>
  <si>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</si>
  <si>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</si>
  <si>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</si>
  <si>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</si>
  <si>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</si>
  <si>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</si>
  <si>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</si>
  <si>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</si>
  <si>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</si>
  <si>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</si>
  <si>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</si>
  <si>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</si>
  <si>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</si>
  <si>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</si>
  <si>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</si>
  <si>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</si>
  <si>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</si>
  <si>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</si>
  <si>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</si>
  <si>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</si>
  <si>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</si>
  <si>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</si>
  <si>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</si>
  <si>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</si>
  <si>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</si>
  <si>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</si>
  <si>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</si>
  <si>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</si>
  <si>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</si>
  <si>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</si>
  <si>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</si>
  <si>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</si>
  <si>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</si>
  <si>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</si>
  <si>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</si>
  <si>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</si>
  <si>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</si>
  <si>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</si>
  <si>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</si>
  <si>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</si>
  <si>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</si>
  <si>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</si>
  <si>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</si>
  <si>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</si>
  <si>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</si>
  <si>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</si>
  <si>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</si>
  <si>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</si>
  <si>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</si>
  <si>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</si>
  <si>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</si>
  <si>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</si>
  <si>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</si>
  <si>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</si>
  <si>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</si>
  <si>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</si>
  <si>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</si>
  <si>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</si>
  <si>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</si>
  <si>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</si>
  <si>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</si>
  <si>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</si>
  <si>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</si>
  <si>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</si>
  <si>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</si>
  <si>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</si>
  <si>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</si>
  <si>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</si>
  <si>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</si>
  <si>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</si>
  <si>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</si>
  <si>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</si>
  <si>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</si>
  <si>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</si>
  <si>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</si>
  <si>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</si>
  <si>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</si>
  <si>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</si>
  <si>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</si>
  <si>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</si>
  <si>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</si>
  <si>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</si>
  <si>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</si>
  <si>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</si>
  <si>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</si>
  <si>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</si>
  <si>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</si>
  <si>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</si>
  <si>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</si>
  <si>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</si>
  <si>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</si>
  <si>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</si>
  <si>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</si>
  <si>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</si>
  <si>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</si>
  <si>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</si>
  <si>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</si>
  <si>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</si>
  <si>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</si>
  <si>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</si>
  <si>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</si>
  <si>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</si>
  <si>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</si>
  <si>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</si>
  <si>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</si>
  <si>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</si>
  <si>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</si>
  <si>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</si>
  <si>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</si>
  <si>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</si>
  <si>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</si>
  <si>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</si>
  <si>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</si>
  <si>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</si>
  <si>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</si>
  <si>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</si>
  <si>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</si>
  <si>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</si>
  <si>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</si>
  <si>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</si>
  <si>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</si>
  <si>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</si>
  <si>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</si>
  <si>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</si>
  <si>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</si>
  <si>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</si>
  <si>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</si>
  <si>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</si>
  <si>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</si>
  <si>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</si>
  <si>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</si>
  <si>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</si>
  <si>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</si>
  <si>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</si>
  <si>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</si>
  <si>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</si>
  <si>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</si>
  <si>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</si>
  <si>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</si>
  <si>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</si>
  <si>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</si>
  <si>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</si>
  <si>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</si>
  <si>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</si>
  <si>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</si>
  <si>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</si>
  <si>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</si>
  <si>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</si>
  <si>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</si>
  <si>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</si>
  <si>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</si>
  <si>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</si>
  <si>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</si>
  <si>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</si>
  <si>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</si>
  <si>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</si>
  <si>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</si>
  <si>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</si>
  <si>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</si>
  <si>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</si>
  <si>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</si>
  <si>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</si>
  <si>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</si>
  <si>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</si>
  <si>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</si>
  <si>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</si>
  <si>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</si>
  <si>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</si>
  <si>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</si>
  <si>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</si>
  <si>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</si>
  <si>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</si>
  <si>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</si>
  <si>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</si>
  <si>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</si>
  <si>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</si>
  <si>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</si>
  <si>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</si>
  <si>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</si>
  <si>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</si>
  <si>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</si>
  <si>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</si>
  <si>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</si>
  <si>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</si>
  <si>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</si>
  <si>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</si>
  <si>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</si>
  <si>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</si>
  <si>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</si>
  <si>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</si>
  <si>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</si>
  <si>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</si>
  <si>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</si>
  <si>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</si>
  <si>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</si>
  <si>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</si>
  <si>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</si>
  <si>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</si>
  <si>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</si>
  <si>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</si>
  <si>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</si>
  <si>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</si>
  <si>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</si>
  <si>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</si>
  <si>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</si>
  <si>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</si>
  <si>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</si>
  <si>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</si>
  <si>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</si>
  <si>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</si>
  <si>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</si>
  <si>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</si>
  <si>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</si>
  <si>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</si>
  <si>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</si>
  <si>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</si>
  <si>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</si>
  <si>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</si>
  <si>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</si>
  <si>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</si>
  <si>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</si>
  <si>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</si>
  <si>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</si>
  <si>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</si>
  <si>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</si>
  <si>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</si>
  <si>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</si>
  <si>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</si>
  <si>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</si>
  <si>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</si>
  <si>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</si>
  <si>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</si>
  <si>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</si>
  <si>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</si>
  <si>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</si>
  <si>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</si>
  <si>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</si>
  <si>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</si>
  <si>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</si>
  <si>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</si>
  <si>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</si>
  <si>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</si>
  <si>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</si>
  <si>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</si>
  <si>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</si>
  <si>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</si>
  <si>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</si>
  <si>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</si>
  <si>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</si>
  <si>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</si>
  <si>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</si>
  <si>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</si>
  <si>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</si>
  <si>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</si>
  <si>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</si>
  <si>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</si>
  <si>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</si>
  <si>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</si>
  <si>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</si>
  <si>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</si>
  <si>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</si>
  <si>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</si>
  <si>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</si>
  <si>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</si>
  <si>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</si>
  <si>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</si>
  <si>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</si>
  <si>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</si>
  <si>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</si>
  <si>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</si>
  <si>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</si>
  <si>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</si>
  <si>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</si>
  <si>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</si>
  <si>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</si>
  <si>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</si>
  <si>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</si>
  <si>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</si>
  <si>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</si>
  <si>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</si>
  <si>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</si>
  <si>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</si>
  <si>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</si>
  <si>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</si>
  <si>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</si>
  <si>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</si>
  <si>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</si>
  <si>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</si>
  <si>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</si>
  <si>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</si>
  <si>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</si>
  <si>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</si>
  <si>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</si>
  <si>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</si>
  <si>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</si>
  <si>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</si>
  <si>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</si>
  <si>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</si>
  <si>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</si>
  <si>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</si>
  <si>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</si>
  <si>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</si>
  <si>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</si>
  <si>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</si>
  <si>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</si>
  <si>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</si>
  <si>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</si>
  <si>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</si>
  <si>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</si>
  <si>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</si>
  <si>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</si>
  <si>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</si>
  <si>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</si>
  <si>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</si>
  <si>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</si>
  <si>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</si>
  <si>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</si>
  <si>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</si>
  <si>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</si>
  <si>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</si>
  <si>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</si>
  <si>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</si>
  <si>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</si>
  <si>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</si>
  <si>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</si>
  <si>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</si>
  <si>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</si>
  <si>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</si>
  <si>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</si>
  <si>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</si>
  <si>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</si>
  <si>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</si>
  <si>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</si>
  <si>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</si>
  <si>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</si>
  <si>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</si>
  <si>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</si>
  <si>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</si>
  <si>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</si>
  <si>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</si>
  <si>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</si>
  <si>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</si>
  <si>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</si>
  <si>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</si>
  <si>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</si>
  <si>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</si>
  <si>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</si>
  <si>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</si>
  <si>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</si>
  <si>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</si>
  <si>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</si>
  <si>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</si>
  <si>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</si>
  <si>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</si>
  <si>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</si>
  <si>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</si>
  <si>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</si>
  <si>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</si>
  <si>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</si>
  <si>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</si>
  <si>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</si>
  <si>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</si>
  <si>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</si>
  <si>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</si>
  <si>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</si>
  <si>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</si>
  <si>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</si>
  <si>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</si>
  <si>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</si>
  <si>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</si>
  <si>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</si>
  <si>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</si>
  <si>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</si>
  <si>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</si>
  <si>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</si>
  <si>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</si>
  <si>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</si>
  <si>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</si>
  <si>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</si>
  <si>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</si>
  <si>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</si>
  <si>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</si>
  <si>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</si>
  <si>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</si>
  <si>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</si>
  <si>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</si>
  <si>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</si>
  <si>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</si>
  <si>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</si>
  <si>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</si>
  <si>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</si>
  <si>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</si>
  <si>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</si>
  <si>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</si>
  <si>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</si>
  <si>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</si>
  <si>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</si>
  <si>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</si>
  <si>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</si>
  <si>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</si>
  <si>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</si>
  <si>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</si>
  <si>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</si>
  <si>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</si>
  <si>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</si>
  <si>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</si>
  <si>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</si>
  <si>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</si>
  <si>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</si>
  <si>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</si>
  <si>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</si>
  <si>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</si>
  <si>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</si>
  <si>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</si>
  <si>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</si>
  <si>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</si>
  <si>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</si>
  <si>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</si>
  <si>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</si>
  <si>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</si>
  <si>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</si>
  <si>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</si>
  <si>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</si>
  <si>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</si>
  <si>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</si>
  <si>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</si>
  <si>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</si>
  <si>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</si>
  <si>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</si>
  <si>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</si>
  <si>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</si>
  <si>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</si>
  <si>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</si>
  <si>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</si>
  <si>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</si>
  <si>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</si>
  <si>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</si>
  <si>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</si>
  <si>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</si>
  <si>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</si>
  <si>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</si>
  <si>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</si>
  <si>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</si>
  <si>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</si>
  <si>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</si>
  <si>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</si>
  <si>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</si>
  <si>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</si>
  <si>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</si>
  <si>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</si>
  <si>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</si>
  <si>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</si>
  <si>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</si>
  <si>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</si>
  <si>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</si>
  <si>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</si>
  <si>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</si>
  <si>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</si>
  <si>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</si>
  <si>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</si>
  <si>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</si>
  <si>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</si>
  <si>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</si>
  <si>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</si>
  <si>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</si>
  <si>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</si>
  <si>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</si>
  <si>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</si>
  <si>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</si>
  <si>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</si>
  <si>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</si>
  <si>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</si>
  <si>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</si>
  <si>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</si>
  <si>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</si>
  <si>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</si>
  <si>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</si>
  <si>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</si>
  <si>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</si>
  <si>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</si>
  <si>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</si>
  <si>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</si>
  <si>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</si>
  <si>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</si>
  <si>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</si>
  <si>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</si>
  <si>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</si>
  <si>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</si>
  <si>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</si>
  <si>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</si>
  <si>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</si>
  <si>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</si>
  <si>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</si>
  <si>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</si>
  <si>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</si>
  <si>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</si>
  <si>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</si>
  <si>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</si>
  <si>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</si>
  <si>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</si>
  <si>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</si>
  <si>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</si>
  <si>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</si>
  <si>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</si>
  <si>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</si>
  <si>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</si>
  <si>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</si>
  <si>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</si>
  <si>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</si>
  <si>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</si>
  <si>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</si>
  <si>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</si>
  <si>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</si>
  <si>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</si>
  <si>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</si>
  <si>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</si>
  <si>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</si>
  <si>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</si>
  <si>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</si>
  <si>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</si>
  <si>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</si>
  <si>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</si>
  <si>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</si>
  <si>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</si>
  <si>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</si>
  <si>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</si>
  <si>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</si>
  <si>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</si>
  <si>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</si>
  <si>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</si>
  <si>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</si>
  <si>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</si>
  <si>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</si>
  <si>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</si>
  <si>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</si>
  <si>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</si>
  <si>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</si>
  <si>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</si>
  <si>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</si>
  <si>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</si>
  <si>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</si>
  <si>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</si>
  <si>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</si>
  <si>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</si>
  <si>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</si>
  <si>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</si>
  <si>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</si>
  <si>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</si>
  <si>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</si>
  <si>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</si>
  <si>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</si>
  <si>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</si>
  <si>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</si>
  <si>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</si>
  <si>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</si>
  <si>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</si>
  <si>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</si>
  <si>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</si>
  <si>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</si>
  <si>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</si>
  <si>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</si>
  <si>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</si>
  <si>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</si>
  <si>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</si>
  <si>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</si>
  <si>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</si>
  <si>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</si>
  <si>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</si>
  <si>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</si>
  <si>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</si>
  <si>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</si>
  <si>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</si>
  <si>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</si>
  <si>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</si>
  <si>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</si>
  <si>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</si>
  <si>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</si>
  <si>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</si>
  <si>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</si>
  <si>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</si>
  <si>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</si>
  <si>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</si>
  <si>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</si>
  <si>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</si>
  <si>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</si>
  <si>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</si>
  <si>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</si>
  <si>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</si>
  <si>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</si>
  <si>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</si>
  <si>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</si>
  <si>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</si>
  <si>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</si>
  <si>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</si>
  <si>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</si>
  <si>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</si>
  <si>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</si>
  <si>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</si>
  <si>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</si>
  <si>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</si>
  <si>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</si>
  <si>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</si>
  <si>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</si>
  <si>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</si>
  <si>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</si>
  <si>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</si>
  <si>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</si>
  <si>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</si>
  <si>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</si>
  <si>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</si>
  <si>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</si>
  <si>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</si>
  <si>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</si>
  <si>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</si>
  <si>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</si>
  <si>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</si>
  <si>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</si>
  <si>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</si>
  <si>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</si>
  <si>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</si>
  <si>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</si>
  <si>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</si>
  <si>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</si>
  <si>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</si>
  <si>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</si>
  <si>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</si>
  <si>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</si>
  <si>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</si>
  <si>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</si>
  <si>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</si>
  <si>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</si>
  <si>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</si>
  <si>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</si>
  <si>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</si>
  <si>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</si>
  <si>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</si>
  <si>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</si>
  <si>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</si>
  <si>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</si>
  <si>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</si>
  <si>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</si>
  <si>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</si>
  <si>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</si>
  <si>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</si>
  <si>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</si>
  <si>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</si>
  <si>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</si>
  <si>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</si>
  <si>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</si>
  <si>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</si>
  <si>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</si>
  <si>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</si>
  <si>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</si>
  <si>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</si>
  <si>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</si>
  <si>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</si>
  <si>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</si>
  <si>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</si>
  <si>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</si>
  <si>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</si>
  <si>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</si>
  <si>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</si>
  <si>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</si>
  <si>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</si>
  <si>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</si>
  <si>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</si>
  <si>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</si>
  <si>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</si>
  <si>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</si>
  <si>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</si>
  <si>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</si>
  <si>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</si>
  <si>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</si>
  <si>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</si>
  <si>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</si>
  <si>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</si>
  <si>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</si>
  <si>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</si>
  <si>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</si>
  <si>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</si>
  <si>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</si>
  <si>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</si>
  <si>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</si>
  <si>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</si>
  <si>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</si>
  <si>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</si>
  <si>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</si>
  <si>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</si>
  <si>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</si>
  <si>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</si>
  <si>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</si>
  <si>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</si>
  <si>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</si>
  <si>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</si>
  <si>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</si>
  <si>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</si>
  <si>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</si>
  <si>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</si>
  <si>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</si>
  <si>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</si>
  <si>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</si>
  <si>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</si>
  <si>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</si>
  <si>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</si>
  <si>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</si>
  <si>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</si>
  <si>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</si>
  <si>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</si>
  <si>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</si>
  <si>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</si>
  <si>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</si>
  <si>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</si>
  <si>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</si>
  <si>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</si>
  <si>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</si>
  <si>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</si>
  <si>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</si>
  <si>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</si>
  <si>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</si>
  <si>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</si>
  <si>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</si>
  <si>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</si>
  <si>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</si>
  <si>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</si>
  <si>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</si>
  <si>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</si>
  <si>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</si>
  <si>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</si>
  <si>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</si>
  <si>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</si>
  <si>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</si>
  <si>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</si>
  <si>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</si>
  <si>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</si>
  <si>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</si>
  <si>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</si>
  <si>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</si>
  <si>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</si>
  <si>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</si>
  <si>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</si>
  <si>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</si>
  <si>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</si>
  <si>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</si>
  <si>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</si>
  <si>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</si>
  <si>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</si>
  <si>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</si>
  <si>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</si>
  <si>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</si>
  <si>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</si>
  <si>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</si>
  <si>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</si>
  <si>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</si>
  <si>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</si>
  <si>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</si>
  <si>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</si>
  <si>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</si>
  <si>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</si>
  <si>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</si>
  <si>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</si>
  <si>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</si>
  <si>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</si>
  <si>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</si>
  <si>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</si>
  <si>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</si>
  <si>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</si>
  <si>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</si>
  <si>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</si>
  <si>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</si>
  <si>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</si>
  <si>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</si>
  <si>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</si>
  <si>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</si>
  <si>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</si>
  <si>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</si>
  <si>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</si>
  <si>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</si>
  <si>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</si>
  <si>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</si>
  <si>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</si>
  <si>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</si>
  <si>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</si>
  <si>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</si>
  <si>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</si>
  <si>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</si>
  <si>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</si>
  <si>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</si>
  <si>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</si>
  <si>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</si>
  <si>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</si>
  <si>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</si>
  <si>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</si>
  <si>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</si>
  <si>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</si>
  <si>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</si>
  <si>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</si>
  <si>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</si>
  <si>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</si>
  <si>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</si>
  <si>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</si>
  <si>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</si>
  <si>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</si>
  <si>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</si>
  <si>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</si>
  <si>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</si>
  <si>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</si>
  <si>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</si>
  <si>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</si>
  <si>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</si>
  <si>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</si>
  <si>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</si>
  <si>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</si>
  <si>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</si>
  <si>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</si>
  <si>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</si>
  <si>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</si>
  <si>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</si>
  <si>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</si>
  <si>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</si>
  <si>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</si>
  <si>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</si>
  <si>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</si>
  <si>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</si>
  <si>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</si>
  <si>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</si>
  <si>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</si>
  <si>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</si>
  <si>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</si>
  <si>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</si>
  <si>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</si>
  <si>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</si>
  <si>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</si>
  <si>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</si>
  <si>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</si>
  <si>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</si>
  <si>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</si>
  <si>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</si>
  <si>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</si>
  <si>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</si>
  <si>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</si>
  <si>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</si>
  <si>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</si>
  <si>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</si>
  <si>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</si>
  <si>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</si>
  <si>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</si>
  <si>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</si>
  <si>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</si>
  <si>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</si>
  <si>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</si>
  <si>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</si>
  <si>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</si>
  <si>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</si>
  <si>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</si>
  <si>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</si>
  <si>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</si>
  <si>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</si>
  <si>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</si>
  <si>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</si>
  <si>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</si>
  <si>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</si>
  <si>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</si>
  <si>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</si>
  <si>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</si>
  <si>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</si>
  <si>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</si>
  <si>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</si>
  <si>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</si>
  <si>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</si>
  <si>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</si>
  <si>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</si>
  <si>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</si>
  <si>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</si>
  <si>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</si>
  <si>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</si>
  <si>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</si>
  <si>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</si>
  <si>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</si>
  <si>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</si>
  <si>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</si>
  <si>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</si>
  <si>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</si>
  <si>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</si>
  <si>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</si>
  <si>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</si>
  <si>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</si>
  <si>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</si>
  <si>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</si>
  <si>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</si>
  <si>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</si>
  <si>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</si>
  <si>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</si>
  <si>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</si>
  <si>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</si>
  <si>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</si>
  <si>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</si>
  <si>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</si>
  <si>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</si>
  <si>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</si>
  <si>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</si>
  <si>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</si>
  <si>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</si>
  <si>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</si>
  <si>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</si>
  <si>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</si>
  <si>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</si>
  <si>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</si>
  <si>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</si>
  <si>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</si>
  <si>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</si>
  <si>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</si>
  <si>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</si>
  <si>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</si>
  <si>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</si>
  <si>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</si>
  <si>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</si>
  <si>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</si>
  <si>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</si>
  <si>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</si>
  <si>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</si>
  <si>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</si>
  <si>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</si>
  <si>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</si>
  <si>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</si>
  <si>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</si>
  <si>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</si>
  <si>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</si>
  <si>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</si>
  <si>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</si>
  <si>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</si>
  <si>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</si>
  <si>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</si>
  <si>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</si>
  <si>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</si>
  <si>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</si>
  <si>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</si>
  <si>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</si>
  <si>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</si>
  <si>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</si>
  <si>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</si>
  <si>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</si>
  <si>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</si>
  <si>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</si>
  <si>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</si>
  <si>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</si>
  <si>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</si>
  <si>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</si>
  <si>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</si>
  <si>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</si>
  <si>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</si>
  <si>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</si>
  <si>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</si>
  <si>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</si>
  <si>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</si>
  <si>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</si>
  <si>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</si>
  <si>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</si>
  <si>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</si>
  <si>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</si>
  <si>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</si>
  <si>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</si>
  <si>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</si>
  <si>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</si>
  <si>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</si>
  <si>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</si>
  <si>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</si>
  <si>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</si>
  <si>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</si>
  <si>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</si>
  <si>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</si>
  <si>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</si>
  <si>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</si>
  <si>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</si>
  <si>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</si>
  <si>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</si>
  <si>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</si>
  <si>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</si>
  <si>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</si>
  <si>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</si>
  <si>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</si>
  <si>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</si>
  <si>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</si>
  <si>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</si>
  <si>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</si>
  <si>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</si>
  <si>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</si>
  <si>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</si>
  <si>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</si>
  <si>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</si>
  <si>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</si>
  <si>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</si>
  <si>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</si>
  <si>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</si>
  <si>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</si>
  <si>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</si>
  <si>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</si>
  <si>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</si>
  <si>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</si>
  <si>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</si>
  <si>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</si>
  <si>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</si>
  <si>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</si>
  <si>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</si>
  <si>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</si>
  <si>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</si>
  <si>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</si>
  <si>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</si>
  <si>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</si>
  <si>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</si>
  <si>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</si>
  <si>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</si>
  <si>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</si>
  <si>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</si>
  <si>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</si>
  <si>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</si>
  <si>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</si>
  <si>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</si>
  <si>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</si>
  <si>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</si>
  <si>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</si>
  <si>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</si>
  <si>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</si>
  <si>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</si>
  <si>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</si>
  <si>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</si>
  <si>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</si>
  <si>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</si>
  <si>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</si>
  <si>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</si>
  <si>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</si>
  <si>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</si>
  <si>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</si>
  <si>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</si>
  <si>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</si>
  <si>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</si>
  <si>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</si>
  <si>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</si>
  <si>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</si>
  <si>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</si>
  <si>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</si>
  <si>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</si>
  <si>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</si>
  <si>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</si>
  <si>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</si>
  <si>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</si>
  <si>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</si>
  <si>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</si>
  <si>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</si>
  <si>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</si>
  <si>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</si>
  <si>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</si>
  <si>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</si>
  <si>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</si>
  <si>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</si>
  <si>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</si>
  <si>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</si>
  <si>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</si>
  <si>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</si>
  <si>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</si>
  <si>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</si>
  <si>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</si>
  <si>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</si>
  <si>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</si>
  <si>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</si>
  <si>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</si>
  <si>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</si>
  <si>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</si>
  <si>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</si>
  <si>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</si>
  <si>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</si>
  <si>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</si>
  <si>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</si>
  <si>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</si>
  <si>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</si>
  <si>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</si>
  <si>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</si>
  <si>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</si>
  <si>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</si>
  <si>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</si>
  <si>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</si>
  <si>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</si>
  <si>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</si>
  <si>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</si>
  <si>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</si>
  <si>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</si>
  <si>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</si>
  <si>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</si>
  <si>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</si>
  <si>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</si>
  <si>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</si>
  <si>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</si>
  <si>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</si>
  <si>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</si>
  <si>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</si>
  <si>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</si>
  <si>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</si>
  <si>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</si>
  <si>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</si>
  <si>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</si>
  <si>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</si>
  <si>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</si>
  <si>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</si>
  <si>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</si>
  <si>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</si>
  <si>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</si>
  <si>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</si>
  <si>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</si>
  <si>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</si>
  <si>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</si>
  <si>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</si>
  <si>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</si>
  <si>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</si>
  <si>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</si>
  <si>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</si>
  <si>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</si>
  <si>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</si>
  <si>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</si>
  <si>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</si>
  <si>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</si>
  <si>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</si>
  <si>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</si>
  <si>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</si>
  <si>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</si>
  <si>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</si>
  <si>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</si>
  <si>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</si>
  <si>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</si>
  <si>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</si>
  <si>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</si>
  <si>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</si>
  <si>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</si>
  <si>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</si>
  <si>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</si>
  <si>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</si>
  <si>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</si>
  <si>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</si>
  <si>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</si>
  <si>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</si>
  <si>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</si>
  <si>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</si>
  <si>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</si>
  <si>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</si>
  <si>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</si>
  <si>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</si>
  <si>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</si>
  <si>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</si>
  <si>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</si>
  <si>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</si>
  <si>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</si>
  <si>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</si>
  <si>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</si>
  <si>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</si>
  <si>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</si>
  <si>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</si>
  <si>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</si>
  <si>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</si>
  <si>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</si>
  <si>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</si>
  <si>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</si>
  <si>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</si>
  <si>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</si>
  <si>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</si>
  <si>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</si>
  <si>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</si>
  <si>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</si>
  <si>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</si>
  <si>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</si>
  <si>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</si>
  <si>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</si>
  <si>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</si>
  <si>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</si>
  <si>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</si>
  <si>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</si>
  <si>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</si>
  <si>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</si>
  <si>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</si>
  <si>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</si>
  <si>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</si>
  <si>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</si>
  <si>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</si>
  <si>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</si>
  <si>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</si>
  <si>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</si>
  <si>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</si>
  <si>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</si>
  <si>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</si>
  <si>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</si>
  <si>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</si>
  <si>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</si>
  <si>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</si>
  <si>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</si>
  <si>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</si>
  <si>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</si>
  <si>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</si>
  <si>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</si>
  <si>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</si>
  <si>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</si>
  <si>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</si>
  <si>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</si>
  <si>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</si>
  <si>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</si>
  <si>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</si>
  <si>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</si>
  <si>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</si>
  <si>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</si>
  <si>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</si>
  <si>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</si>
  <si>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</si>
  <si>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</si>
  <si>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</si>
  <si>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</si>
  <si>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</si>
  <si>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</si>
  <si>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</si>
  <si>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</si>
  <si>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</si>
  <si>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</si>
  <si>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</si>
  <si>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</si>
  <si>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</si>
  <si>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</si>
  <si>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</si>
  <si>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</si>
  <si>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</si>
  <si>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</si>
  <si>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</si>
  <si>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</si>
  <si>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</si>
  <si>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</si>
  <si>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</si>
  <si>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</si>
  <si>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</si>
  <si>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</si>
  <si>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</si>
  <si>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</si>
  <si>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</si>
  <si>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</si>
  <si>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</si>
  <si>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</si>
  <si>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</si>
  <si>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</si>
  <si>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</si>
  <si>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</si>
  <si>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</si>
  <si>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</si>
  <si>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</si>
  <si>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</si>
  <si>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</si>
  <si>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</si>
  <si>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</si>
  <si>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</si>
  <si>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</si>
  <si>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</si>
  <si>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</si>
  <si>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</si>
  <si>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</si>
  <si>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</si>
  <si>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</si>
  <si>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</si>
  <si>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</si>
  <si>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</si>
  <si>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</si>
  <si>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</si>
  <si>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</si>
  <si>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</si>
  <si>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</si>
  <si>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</si>
  <si>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</si>
  <si>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</si>
  <si>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</si>
  <si>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</si>
  <si>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</si>
  <si>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</si>
  <si>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</si>
  <si>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</si>
  <si>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</si>
  <si>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</si>
  <si>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</si>
  <si>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</si>
  <si>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</si>
  <si>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</si>
  <si>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</si>
  <si>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</si>
  <si>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</si>
  <si>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</si>
  <si>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</si>
  <si>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</si>
  <si>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</si>
  <si>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</si>
  <si>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</si>
  <si>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</si>
  <si>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</si>
  <si>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</si>
  <si>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</si>
  <si>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</si>
  <si>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</si>
  <si>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</si>
  <si>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</si>
  <si>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</si>
  <si>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</si>
  <si>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</si>
  <si>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</si>
  <si>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</si>
  <si>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</si>
  <si>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</si>
  <si>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</si>
  <si>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</si>
  <si>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</si>
  <si>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</si>
  <si>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</si>
  <si>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</si>
  <si>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</si>
  <si>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</si>
  <si>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</si>
  <si>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</si>
  <si>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</si>
  <si>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</si>
  <si>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</si>
  <si>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</si>
  <si>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</si>
  <si>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</si>
  <si>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</si>
  <si>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</si>
  <si>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</si>
  <si>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</si>
  <si>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</si>
  <si>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</si>
  <si>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</si>
  <si>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</si>
  <si>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</si>
  <si>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</si>
  <si>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</si>
  <si>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</si>
  <si>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</si>
  <si>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</si>
  <si>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</si>
  <si>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</si>
  <si>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</si>
  <si>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</si>
  <si>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</si>
  <si>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</si>
  <si>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</si>
  <si>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</si>
  <si>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</si>
  <si>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</si>
  <si>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</si>
  <si>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</si>
  <si>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</si>
  <si>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</si>
  <si>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</si>
  <si>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</si>
  <si>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</si>
  <si>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</si>
  <si>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</si>
  <si>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</si>
  <si>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</si>
  <si>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</si>
  <si>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</si>
  <si>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</si>
  <si>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</si>
  <si>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</si>
  <si>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</si>
  <si>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</si>
  <si>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</si>
  <si>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</si>
  <si>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</si>
  <si>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</si>
  <si>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</si>
  <si>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</si>
  <si>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</si>
  <si>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</si>
  <si>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</si>
  <si>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</si>
  <si>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</si>
  <si>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</si>
  <si>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</si>
  <si>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</si>
  <si>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</si>
  <si>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</si>
  <si>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</si>
  <si>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</si>
  <si>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</si>
  <si>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</si>
  <si>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</si>
  <si>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</si>
  <si>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</si>
  <si>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</si>
  <si>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</si>
  <si>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</si>
  <si>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</si>
  <si>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</si>
  <si>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</si>
  <si>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</si>
  <si>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</si>
  <si>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</si>
  <si>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</si>
  <si>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</si>
  <si>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</si>
  <si>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</si>
  <si>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</si>
  <si>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</si>
  <si>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</si>
  <si>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</si>
  <si>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</si>
  <si>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</si>
  <si>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</si>
  <si>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</si>
  <si>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</si>
  <si>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</si>
  <si>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</si>
  <si>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</si>
  <si>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</si>
  <si>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</si>
  <si>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</si>
  <si>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</si>
  <si>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</si>
  <si>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</si>
  <si>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</si>
  <si>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</si>
  <si>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</si>
  <si>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</si>
  <si>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</si>
  <si>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</si>
  <si>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</si>
  <si>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</si>
  <si>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</si>
  <si>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</si>
  <si>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</si>
  <si>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</si>
  <si>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</si>
  <si>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</si>
  <si>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</si>
  <si>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</si>
  <si>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</si>
  <si>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</si>
  <si>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</si>
  <si>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</si>
  <si>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</si>
  <si>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</si>
  <si>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</si>
  <si>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</si>
  <si>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</si>
  <si>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</si>
  <si>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</si>
  <si>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</si>
  <si>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</si>
  <si>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</si>
  <si>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</si>
  <si>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</si>
  <si>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</si>
  <si>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</si>
  <si>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</si>
  <si>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</si>
  <si>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</si>
  <si>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</si>
  <si>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</si>
  <si>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</si>
  <si>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</si>
  <si>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</si>
  <si>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</si>
  <si>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</si>
  <si>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</si>
  <si>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</si>
  <si>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</si>
  <si>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</si>
  <si>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</si>
  <si>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</si>
  <si>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</si>
  <si>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</si>
  <si>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</si>
  <si>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</si>
  <si>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</si>
  <si>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</si>
  <si>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</si>
  <si>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</si>
  <si>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</si>
  <si>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</si>
  <si>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</si>
  <si>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</si>
  <si>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</si>
  <si>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</si>
  <si>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</si>
  <si>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</si>
  <si>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</si>
  <si>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</si>
  <si>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</si>
  <si>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</si>
  <si>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</si>
  <si>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</si>
  <si>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</si>
  <si>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</si>
  <si>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</si>
  <si>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</si>
  <si>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</si>
  <si>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</si>
  <si>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</si>
  <si>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</si>
  <si>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</si>
  <si>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</si>
  <si>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</si>
  <si>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</si>
  <si>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</si>
  <si>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</si>
  <si>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</si>
  <si>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</si>
  <si>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</si>
  <si>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</si>
  <si>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</si>
  <si>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</si>
  <si>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</si>
  <si>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</si>
  <si>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</si>
  <si>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</si>
  <si>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</si>
  <si>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</si>
  <si>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</si>
  <si>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</si>
  <si>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</si>
  <si>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</si>
  <si>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</si>
  <si>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</si>
  <si>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</si>
  <si>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</si>
  <si>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</si>
  <si>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</si>
  <si>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</si>
  <si>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</si>
  <si>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</si>
  <si>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</si>
  <si>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</si>
  <si>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</si>
  <si>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</si>
  <si>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</si>
  <si>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</si>
  <si>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</si>
  <si>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</si>
  <si>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</si>
  <si>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</si>
  <si>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</si>
  <si>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</si>
  <si>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</si>
  <si>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</si>
  <si>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</si>
  <si>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</si>
  <si>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</si>
  <si>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</si>
  <si>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</si>
  <si>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</si>
  <si>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</si>
  <si>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</si>
  <si>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</si>
  <si>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</si>
  <si>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</si>
  <si>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</si>
  <si>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</si>
  <si>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</si>
  <si>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</si>
  <si>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</si>
  <si>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</si>
  <si>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</si>
  <si>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</si>
  <si>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</si>
  <si>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</si>
  <si>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</si>
  <si>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</si>
  <si>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</si>
  <si>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</si>
  <si>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</si>
  <si>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</si>
  <si>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</si>
  <si>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</si>
  <si>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</si>
  <si>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</si>
  <si>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</si>
  <si>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</si>
  <si>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</si>
  <si>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</si>
  <si>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</si>
  <si>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</si>
  <si>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</si>
  <si>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</si>
  <si>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</si>
  <si>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</si>
  <si>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</si>
  <si>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</si>
  <si>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</si>
  <si>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</si>
  <si>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</si>
  <si>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</si>
  <si>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</si>
  <si>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</si>
  <si>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</si>
  <si>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</si>
  <si>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</si>
  <si>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</si>
  <si>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</si>
  <si>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</si>
  <si>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</si>
  <si>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</si>
  <si>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</si>
  <si>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</si>
  <si>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</si>
  <si>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</si>
  <si>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</si>
  <si>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</si>
  <si>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</si>
  <si>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</si>
  <si>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</si>
  <si>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</si>
  <si>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</si>
  <si>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</si>
  <si>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</si>
  <si>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</si>
  <si>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</si>
  <si>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</si>
  <si>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</si>
  <si>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</si>
  <si>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</si>
  <si>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</si>
  <si>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</si>
  <si>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</si>
  <si>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</si>
  <si>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</si>
  <si>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</si>
  <si>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</si>
  <si>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</si>
  <si>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</si>
  <si>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</si>
  <si>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</si>
  <si>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</si>
  <si>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</si>
  <si>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</si>
  <si>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</si>
  <si>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</si>
  <si>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</si>
  <si>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</si>
  <si>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</si>
  <si>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</si>
  <si>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</si>
  <si>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</si>
  <si>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</si>
  <si>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</si>
  <si>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</si>
  <si>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</si>
  <si>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</si>
  <si>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</si>
  <si>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</si>
  <si>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</si>
  <si>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</si>
  <si>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</si>
  <si>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</si>
  <si>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</si>
  <si>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</si>
  <si>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</si>
  <si>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</si>
  <si>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</si>
  <si>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</si>
  <si>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</si>
  <si>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</si>
  <si>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</si>
  <si>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</si>
  <si>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</si>
  <si>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</si>
  <si>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</si>
  <si>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</si>
  <si>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</si>
  <si>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</si>
  <si>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</si>
  <si>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</si>
  <si>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</si>
  <si>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</si>
  <si>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</si>
  <si>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</si>
  <si>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</si>
  <si>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</si>
  <si>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</si>
  <si>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</si>
  <si>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</si>
  <si>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</si>
  <si>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</si>
  <si>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</si>
  <si>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</si>
  <si>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</si>
  <si>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</si>
  <si>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</si>
  <si>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</si>
  <si>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</si>
  <si>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</si>
  <si>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</si>
  <si>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</si>
  <si>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</si>
  <si>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</si>
  <si>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</si>
  <si>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</si>
  <si>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</si>
  <si>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</si>
  <si>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</si>
  <si>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</si>
  <si>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</si>
  <si>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</si>
  <si>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</si>
  <si>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</si>
  <si>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</si>
  <si>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</si>
  <si>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</si>
  <si>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</si>
  <si>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</si>
  <si>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</si>
  <si>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</si>
  <si>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</si>
  <si>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</si>
  <si>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</si>
  <si>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</si>
  <si>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</si>
  <si>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</si>
  <si>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</si>
  <si>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</si>
  <si>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</si>
  <si>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</si>
  <si>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</si>
  <si>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</si>
  <si>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</si>
  <si>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</si>
  <si>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</si>
  <si>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</si>
  <si>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</si>
  <si>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</si>
  <si>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</si>
  <si>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</si>
  <si>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</si>
  <si>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</si>
  <si>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</si>
  <si>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</si>
  <si>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</si>
  <si>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</si>
  <si>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</si>
  <si>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</si>
  <si>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</si>
  <si>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</si>
  <si>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</si>
  <si>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</si>
  <si>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</si>
  <si>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</si>
  <si>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</si>
  <si>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</si>
  <si>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</si>
  <si>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</si>
  <si>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</si>
  <si>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</si>
  <si>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</si>
  <si>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</si>
  <si>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</si>
  <si>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</si>
  <si>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</si>
  <si>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</si>
  <si>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</si>
  <si>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</si>
  <si>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</si>
  <si>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</si>
  <si>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</si>
  <si>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</si>
  <si>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</si>
  <si>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</si>
  <si>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</si>
  <si>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</si>
  <si>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</si>
  <si>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</si>
  <si>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</si>
  <si>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</si>
  <si>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</si>
  <si>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</si>
  <si>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</si>
  <si>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</si>
  <si>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</si>
  <si>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</si>
  <si>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</si>
  <si>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</si>
  <si>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</si>
  <si>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</si>
  <si>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</si>
  <si>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</si>
  <si>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</si>
  <si>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</si>
  <si>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</si>
  <si>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</si>
  <si>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</si>
  <si>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</si>
  <si>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</si>
  <si>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</si>
  <si>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</si>
  <si>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</si>
  <si>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</si>
  <si>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</si>
  <si>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</si>
  <si>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</si>
  <si>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</si>
  <si>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</si>
  <si>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</si>
  <si>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</si>
  <si>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</si>
  <si>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</si>
  <si>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</si>
  <si>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</si>
  <si>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</si>
  <si>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</si>
  <si>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</si>
  <si>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</si>
  <si>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</si>
  <si>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</si>
  <si>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</si>
  <si>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</si>
  <si>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</si>
  <si>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</si>
  <si>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</si>
  <si>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</si>
  <si>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</si>
  <si>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</si>
  <si>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</si>
  <si>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</si>
  <si>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</si>
  <si>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</si>
  <si>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</si>
  <si>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</si>
  <si>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</si>
  <si>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</si>
  <si>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</si>
  <si>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</si>
  <si>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</si>
  <si>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</si>
  <si>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</si>
  <si>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</si>
  <si>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</si>
  <si>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</si>
  <si>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</si>
  <si>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</si>
  <si>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</si>
  <si>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</si>
  <si>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</si>
  <si>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</si>
  <si>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</si>
  <si>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</si>
  <si>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</si>
  <si>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</si>
  <si>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</si>
  <si>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</si>
  <si>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</si>
  <si>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</si>
  <si>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</si>
  <si>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</si>
  <si>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</si>
  <si>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</si>
  <si>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</si>
  <si>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</si>
  <si>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</si>
  <si>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</si>
  <si>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</si>
  <si>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</si>
  <si>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</si>
  <si>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</si>
  <si>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</si>
  <si>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</si>
  <si>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</si>
  <si>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</si>
  <si>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</si>
  <si>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</si>
  <si>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</si>
  <si>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</si>
  <si>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</si>
  <si>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</si>
  <si>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</si>
  <si>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</si>
  <si>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</si>
  <si>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</si>
  <si>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</si>
  <si>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</si>
  <si>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</si>
  <si>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</si>
  <si>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</si>
  <si>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</si>
  <si>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</si>
  <si>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</si>
  <si>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</si>
  <si>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</si>
  <si>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</si>
  <si>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</si>
  <si>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</si>
  <si>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</si>
  <si>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</si>
  <si>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</si>
  <si>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</si>
  <si>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</si>
  <si>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</si>
  <si>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</si>
  <si>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</si>
  <si>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</si>
  <si>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</si>
  <si>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</si>
  <si>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</si>
  <si>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</si>
  <si>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</si>
  <si>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</si>
  <si>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</si>
  <si>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</si>
  <si>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</si>
  <si>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</si>
  <si>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</si>
  <si>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</si>
  <si>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</si>
  <si>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</si>
  <si>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</si>
  <si>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</si>
  <si>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</si>
  <si>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</si>
  <si>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</si>
  <si>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</si>
  <si>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</si>
  <si>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</si>
  <si>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</si>
  <si>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</si>
  <si>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</si>
  <si>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</si>
  <si>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</si>
  <si>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</si>
  <si>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</si>
  <si>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</si>
  <si>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</si>
  <si>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</si>
  <si>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</si>
  <si>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</si>
  <si>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</si>
  <si>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</si>
  <si>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</si>
  <si>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</si>
  <si>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</si>
  <si>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</si>
  <si>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</si>
  <si>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</si>
  <si>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</si>
  <si>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</si>
  <si>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</si>
  <si>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</si>
  <si>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</si>
  <si>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</si>
  <si>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</si>
  <si>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</si>
  <si>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</si>
  <si>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</si>
  <si>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</si>
  <si>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</si>
  <si>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</si>
  <si>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</si>
  <si>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</si>
  <si>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</si>
  <si>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</si>
  <si>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</si>
  <si>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</si>
  <si>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</si>
  <si>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</si>
  <si>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</si>
  <si>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</si>
  <si>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</si>
  <si>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</si>
  <si>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</si>
  <si>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</si>
  <si>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</si>
  <si>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</si>
  <si>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</si>
  <si>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</si>
  <si>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</si>
  <si>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</si>
  <si>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</si>
  <si>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</si>
  <si>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</si>
  <si>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</si>
  <si>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</si>
  <si>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</si>
  <si>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</si>
  <si>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</si>
  <si>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</si>
  <si>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</si>
  <si>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</si>
  <si>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</si>
  <si>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</si>
  <si>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</si>
  <si>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</si>
  <si>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</si>
  <si>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</si>
  <si>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</si>
  <si>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</si>
  <si>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</si>
  <si>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</si>
  <si>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</si>
  <si>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</si>
  <si>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</si>
  <si>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</si>
  <si>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</si>
  <si>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</si>
  <si>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</si>
  <si>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</si>
  <si>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</si>
  <si>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</si>
  <si>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</si>
  <si>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</si>
  <si>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</si>
  <si>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</si>
  <si>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</si>
  <si>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</si>
  <si>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</si>
  <si>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</si>
  <si>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</si>
  <si>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</si>
  <si>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</si>
  <si>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</si>
  <si>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</si>
  <si>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</si>
  <si>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</si>
  <si>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</si>
  <si>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</si>
  <si>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</si>
  <si>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</si>
  <si>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</si>
  <si>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</si>
  <si>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</si>
  <si>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</si>
  <si>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</si>
  <si>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</si>
  <si>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</si>
  <si>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</si>
  <si>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</si>
  <si>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</si>
  <si>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</si>
  <si>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</si>
  <si>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</si>
  <si>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</si>
  <si>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</si>
  <si>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</si>
  <si>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</si>
  <si>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</si>
  <si>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</si>
  <si>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</si>
  <si>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</si>
  <si>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</si>
  <si>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</si>
  <si>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</si>
  <si>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</si>
  <si>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</si>
  <si>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</si>
  <si>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</si>
  <si>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</si>
  <si>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</si>
  <si>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</si>
  <si>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</si>
  <si>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</si>
  <si>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</si>
  <si>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</si>
  <si>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</si>
  <si>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</si>
  <si>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</si>
  <si>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</si>
  <si>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</si>
  <si>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</si>
  <si>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</si>
  <si>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</si>
  <si>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</si>
  <si>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</si>
  <si>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</si>
  <si>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</si>
  <si>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</si>
  <si>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</si>
  <si>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</si>
  <si>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</si>
  <si>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</si>
  <si>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</si>
  <si>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</si>
  <si>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</si>
  <si>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</si>
  <si>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</si>
  <si>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</si>
  <si>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</si>
  <si>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</si>
  <si>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</si>
  <si>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</si>
  <si>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</si>
  <si>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</si>
  <si>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</si>
  <si>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</si>
  <si>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</si>
  <si>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</si>
  <si>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</si>
  <si>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</si>
  <si>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</si>
  <si>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</si>
  <si>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</si>
  <si>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</si>
  <si>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</si>
  <si>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</si>
  <si>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</si>
  <si>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</si>
  <si>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</si>
  <si>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</si>
  <si>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</si>
  <si>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</si>
  <si>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</si>
  <si>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</si>
  <si>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</si>
  <si>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</si>
  <si>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</si>
  <si>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</si>
  <si>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</si>
  <si>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</si>
  <si>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</si>
  <si>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</si>
  <si>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</si>
  <si>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</si>
  <si>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</si>
  <si>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</si>
  <si>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</si>
  <si>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</si>
  <si>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</si>
  <si>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</si>
  <si>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</si>
  <si>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</si>
  <si>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</si>
  <si>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</si>
  <si>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</si>
  <si>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</si>
  <si>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</si>
  <si>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</si>
  <si>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</si>
  <si>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</si>
  <si>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</si>
  <si>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</si>
  <si>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</si>
  <si>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</si>
  <si>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</si>
  <si>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</si>
  <si>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</si>
  <si>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</si>
  <si>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</si>
  <si>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</si>
  <si>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</si>
  <si>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</si>
  <si>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</si>
  <si>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</si>
  <si>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</si>
  <si>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</si>
  <si>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</si>
  <si>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</si>
  <si>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</si>
  <si>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</si>
  <si>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</si>
  <si>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</si>
  <si>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</si>
  <si>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</si>
  <si>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</si>
  <si>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</si>
  <si>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</si>
  <si>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</si>
  <si>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</si>
  <si>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</si>
  <si>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</si>
  <si>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</si>
  <si>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</si>
  <si>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</si>
  <si>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</si>
  <si>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</si>
  <si>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</si>
  <si>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</si>
  <si>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</si>
  <si>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</si>
  <si>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</si>
  <si>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</si>
  <si>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</si>
  <si>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</si>
  <si>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</si>
  <si>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</si>
  <si>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</si>
  <si>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</si>
  <si>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</si>
  <si>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</si>
  <si>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</si>
  <si>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</si>
  <si>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</si>
  <si>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</si>
  <si>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</si>
  <si>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</si>
  <si>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</si>
  <si>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</si>
  <si>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</si>
  <si>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</si>
  <si>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</si>
  <si>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</si>
  <si>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</si>
  <si>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</si>
  <si>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</si>
  <si>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</si>
  <si>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</si>
  <si>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</si>
  <si>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</si>
  <si>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</si>
  <si>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</si>
  <si>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</si>
  <si>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</si>
  <si>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</si>
  <si>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</si>
  <si>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</si>
  <si>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</si>
  <si>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</si>
  <si>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</si>
  <si>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</si>
  <si>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</si>
  <si>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</si>
  <si>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</si>
  <si>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</si>
  <si>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</si>
  <si>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</si>
  <si>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</si>
  <si>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</si>
  <si>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</si>
  <si>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</si>
  <si>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</si>
  <si>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</si>
  <si>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</si>
  <si>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</si>
  <si>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</si>
  <si>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</si>
  <si>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</si>
  <si>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</si>
  <si>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</si>
  <si>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</si>
  <si>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</si>
  <si>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</si>
  <si>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</si>
  <si>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</si>
  <si>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</si>
  <si>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</si>
  <si>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</si>
  <si>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</si>
  <si>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</si>
  <si>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</si>
  <si>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</si>
  <si>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</si>
  <si>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</si>
  <si>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</si>
  <si>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</si>
  <si>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</si>
  <si>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</si>
  <si>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</si>
  <si>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</si>
  <si>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</si>
  <si>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</si>
  <si>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</si>
  <si>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</si>
  <si>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</si>
  <si>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</si>
  <si>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</si>
  <si>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</si>
  <si>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</si>
  <si>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</si>
  <si>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</si>
  <si>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</si>
  <si>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</si>
  <si>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</si>
  <si>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</si>
  <si>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</si>
  <si>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</si>
  <si>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</si>
  <si>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</si>
  <si>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</si>
  <si>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</si>
  <si>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</si>
  <si>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</si>
  <si>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</si>
  <si>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</si>
  <si>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</si>
  <si>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</si>
  <si>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</si>
  <si>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</si>
  <si>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</si>
  <si>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</si>
  <si>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</si>
  <si>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</si>
  <si>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</si>
  <si>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</si>
  <si>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</si>
  <si>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</si>
  <si>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</si>
  <si>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</si>
  <si>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</si>
  <si>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</si>
  <si>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</si>
  <si>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</si>
  <si>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</si>
  <si>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</si>
  <si>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</si>
  <si>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</si>
  <si>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</si>
  <si>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</si>
  <si>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</si>
  <si>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</si>
  <si>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</si>
  <si>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</si>
  <si>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</si>
  <si>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</si>
  <si>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</si>
  <si>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</si>
  <si>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</si>
  <si>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</si>
  <si>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</si>
  <si>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</si>
  <si>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</si>
  <si>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</si>
  <si>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</si>
  <si>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</si>
  <si>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</si>
  <si>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</si>
  <si>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</si>
  <si>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</si>
  <si>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</si>
  <si>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</si>
  <si>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</si>
  <si>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</si>
  <si>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</si>
  <si>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</si>
  <si>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</si>
  <si>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</si>
  <si>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</si>
  <si>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</si>
  <si>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</si>
  <si>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</si>
  <si>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</si>
  <si>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</si>
  <si>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</si>
  <si>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</si>
  <si>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</si>
  <si>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</si>
  <si>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</si>
  <si>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</si>
  <si>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</si>
  <si>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</si>
  <si>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</si>
  <si>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</si>
  <si>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</si>
  <si>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</si>
  <si>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</si>
  <si>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</si>
  <si>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</si>
  <si>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</si>
  <si>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</si>
  <si>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</si>
  <si>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</si>
  <si>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</si>
  <si>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</si>
  <si>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</si>
  <si>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</si>
  <si>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</si>
  <si>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</si>
  <si>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</si>
  <si>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</si>
  <si>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</si>
  <si>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</si>
  <si>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</si>
  <si>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</si>
  <si>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</si>
  <si>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</si>
  <si>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</si>
  <si>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</si>
  <si>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</si>
  <si>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</si>
  <si>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</si>
  <si>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</si>
  <si>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</si>
  <si>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</si>
  <si>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</si>
  <si>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</si>
  <si>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</si>
  <si>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</si>
  <si>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</si>
  <si>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</si>
  <si>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</si>
  <si>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</si>
  <si>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</si>
  <si>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</si>
  <si>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</si>
  <si>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</si>
  <si>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</si>
  <si>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</si>
  <si>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</si>
  <si>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</si>
  <si>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</si>
  <si>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</si>
  <si>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</si>
  <si>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</si>
  <si>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</si>
  <si>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</si>
  <si>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</si>
  <si>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</si>
  <si>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</si>
  <si>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</si>
  <si>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</si>
  <si>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</si>
  <si>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</si>
  <si>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</si>
  <si>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</si>
  <si>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</si>
  <si>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</si>
  <si>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</si>
  <si>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</si>
  <si>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</si>
  <si>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</si>
  <si>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</si>
  <si>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</si>
  <si>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</si>
  <si>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</si>
  <si>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</si>
  <si>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</si>
  <si>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</si>
  <si>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</si>
  <si>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</si>
  <si>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</si>
  <si>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</si>
  <si>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</si>
  <si>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</si>
  <si>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</si>
  <si>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</si>
  <si>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</si>
  <si>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</si>
  <si>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</si>
  <si>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</si>
  <si>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</si>
  <si>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</si>
  <si>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</si>
  <si>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</si>
  <si>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</si>
  <si>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</si>
  <si>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</si>
  <si>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</si>
  <si>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</si>
  <si>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</si>
  <si>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</si>
  <si>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</si>
  <si>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</si>
  <si>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</si>
  <si>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</si>
  <si>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</si>
  <si>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</si>
  <si>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</si>
  <si>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</si>
  <si>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</si>
  <si>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</si>
  <si>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</si>
  <si>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</si>
  <si>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</si>
  <si>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</si>
  <si>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</si>
  <si>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</si>
  <si>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</si>
  <si>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</si>
  <si>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</si>
  <si>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</si>
  <si>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</si>
  <si>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</si>
  <si>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</si>
  <si>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</si>
  <si>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</si>
  <si>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</si>
  <si>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</si>
  <si>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</si>
  <si>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</si>
  <si>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</si>
  <si>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</si>
  <si>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</si>
  <si>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</si>
  <si>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</si>
  <si>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</si>
  <si>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</si>
  <si>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</si>
  <si>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</si>
  <si>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</si>
  <si>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</si>
  <si>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</si>
  <si>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</si>
  <si>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</si>
  <si>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</si>
  <si>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</si>
  <si>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</si>
  <si>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</si>
  <si>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</si>
  <si>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</si>
  <si>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</si>
  <si>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</si>
  <si>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</si>
  <si>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</si>
  <si>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</si>
  <si>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</si>
  <si>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</si>
  <si>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</si>
  <si>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</si>
  <si>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</si>
  <si>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</si>
  <si>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</si>
  <si>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</si>
  <si>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</si>
  <si>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</si>
  <si>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</si>
  <si>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</si>
  <si>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</si>
  <si>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</si>
  <si>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</si>
  <si>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</si>
  <si>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</si>
  <si>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</si>
  <si>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</si>
  <si>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</si>
  <si>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</si>
  <si>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</si>
  <si>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</si>
  <si>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</si>
  <si>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</si>
  <si>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</si>
  <si>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</si>
  <si>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</si>
  <si>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</si>
  <si>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</si>
  <si>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</si>
  <si>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</si>
  <si>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</si>
  <si>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</si>
  <si>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</si>
  <si>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</si>
  <si>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</si>
  <si>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</si>
  <si>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</si>
  <si>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</si>
  <si>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</si>
  <si>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</si>
  <si>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</si>
  <si>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</si>
  <si>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</si>
  <si>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</si>
  <si>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</si>
  <si>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</si>
  <si>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</si>
  <si>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</si>
  <si>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</si>
  <si>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</si>
  <si>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</si>
  <si>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</si>
  <si>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</si>
  <si>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</si>
  <si>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</si>
  <si>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</si>
  <si>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</si>
  <si>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</si>
  <si>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</si>
  <si>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</si>
  <si>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</si>
  <si>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</si>
  <si>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</si>
  <si>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</si>
  <si>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</si>
  <si>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</si>
  <si>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</si>
  <si>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</si>
  <si>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</si>
  <si>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</si>
  <si>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</si>
  <si>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</si>
  <si>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</si>
  <si>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</si>
  <si>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</si>
  <si>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</si>
  <si>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</si>
  <si>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</si>
  <si>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</si>
  <si>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</si>
  <si>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</si>
  <si>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</si>
  <si>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</si>
  <si>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</si>
  <si>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</si>
  <si>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</si>
  <si>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</si>
  <si>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</si>
  <si>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</si>
  <si>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</si>
  <si>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</si>
  <si>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</si>
  <si>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</si>
  <si>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</si>
  <si>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</si>
  <si>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</si>
  <si>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</si>
  <si>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</si>
  <si>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</si>
  <si>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</si>
  <si>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</si>
  <si>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</si>
  <si>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</si>
  <si>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</si>
  <si>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</si>
  <si>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</si>
  <si>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</si>
  <si>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</si>
  <si>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</si>
  <si>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</si>
  <si>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</si>
  <si>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</si>
  <si>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</si>
  <si>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</si>
  <si>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</si>
  <si>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</si>
  <si>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</si>
  <si>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</si>
  <si>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</si>
  <si>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</si>
  <si>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</si>
  <si>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</si>
  <si>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</si>
  <si>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</si>
  <si>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</si>
  <si>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</si>
  <si>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</si>
  <si>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</si>
  <si>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</si>
  <si>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</si>
  <si>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</si>
  <si>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</si>
  <si>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</si>
  <si>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</si>
  <si>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</si>
  <si>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</si>
  <si>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</si>
  <si>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</si>
  <si>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</si>
  <si>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</si>
  <si>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</si>
  <si>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</si>
  <si>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</si>
  <si>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</si>
  <si>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</si>
  <si>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</si>
  <si>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</si>
  <si>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</si>
  <si>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</si>
  <si>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</si>
  <si>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</si>
  <si>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</si>
  <si>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</si>
  <si>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</si>
  <si>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</si>
  <si>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</si>
  <si>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</si>
  <si>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</si>
  <si>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</si>
  <si>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</si>
  <si>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</si>
  <si>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</si>
  <si>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</si>
  <si>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</si>
  <si>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</si>
  <si>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</si>
  <si>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</si>
  <si>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</si>
  <si>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</si>
  <si>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</si>
  <si>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</si>
  <si>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</si>
  <si>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</si>
  <si>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</si>
  <si>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</si>
  <si>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</si>
  <si>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</si>
  <si>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</si>
  <si>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</si>
  <si>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</si>
  <si>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</si>
  <si>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</si>
  <si>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</si>
  <si>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</si>
  <si>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</si>
  <si>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</si>
  <si>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</si>
  <si>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</si>
  <si>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</si>
  <si>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</si>
  <si>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</si>
  <si>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</si>
  <si>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</si>
  <si>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</si>
  <si>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</si>
  <si>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</si>
  <si>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</si>
  <si>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</si>
  <si>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</si>
  <si>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</si>
  <si>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</si>
  <si>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</si>
  <si>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</si>
  <si>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</si>
  <si>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</si>
  <si>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</si>
  <si>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</si>
  <si>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</si>
  <si>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</si>
  <si>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</si>
  <si>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</si>
  <si>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</si>
  <si>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</si>
  <si>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</si>
  <si>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</si>
  <si>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</si>
  <si>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</si>
  <si>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</si>
  <si>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</si>
  <si>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</si>
  <si>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</si>
  <si>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</si>
  <si>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</si>
  <si>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</si>
  <si>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</si>
  <si>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</si>
  <si>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</si>
  <si>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</si>
  <si>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</si>
  <si>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</si>
  <si>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</si>
  <si>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</si>
  <si>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</si>
  <si>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</si>
  <si>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</si>
  <si>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</si>
  <si>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</si>
  <si>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</si>
  <si>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</si>
  <si>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</si>
  <si>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</si>
  <si>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</si>
  <si>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</si>
  <si>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</si>
  <si>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</si>
  <si>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</si>
  <si>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</si>
  <si>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</si>
  <si>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</si>
  <si>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</si>
  <si>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</si>
  <si>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</si>
  <si>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</si>
  <si>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</si>
  <si>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</si>
  <si>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</si>
  <si>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</si>
  <si>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</si>
  <si>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</si>
  <si>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</si>
  <si>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</si>
  <si>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</si>
  <si>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</si>
  <si>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</si>
  <si>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</si>
  <si>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</si>
  <si>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</si>
  <si>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</si>
  <si>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</si>
  <si>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</si>
  <si>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</si>
  <si>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</si>
  <si>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</si>
  <si>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</si>
  <si>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</si>
  <si>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</si>
  <si>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</si>
  <si>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</si>
  <si>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</si>
  <si>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</si>
  <si>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</si>
  <si>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</si>
  <si>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</si>
  <si>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</si>
  <si>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</si>
  <si>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</si>
  <si>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</si>
  <si>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</si>
  <si>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</si>
  <si>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</si>
  <si>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</si>
  <si>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</si>
  <si>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</si>
  <si>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</si>
  <si>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</si>
  <si>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</si>
  <si>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</si>
  <si>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</si>
  <si>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</si>
  <si>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</si>
  <si>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</si>
  <si>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</si>
  <si>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</si>
  <si>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</si>
  <si>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</si>
  <si>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</si>
  <si>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</si>
  <si>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</si>
  <si>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</si>
  <si>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</si>
  <si>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</si>
  <si>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</si>
  <si>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</si>
  <si>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</si>
  <si>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</si>
  <si>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</si>
  <si>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</si>
  <si>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</si>
  <si>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</si>
  <si>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</si>
  <si>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</si>
  <si>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</si>
  <si>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</si>
  <si>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</si>
  <si>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</si>
  <si>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</si>
  <si>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</si>
  <si>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</si>
  <si>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</si>
  <si>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</si>
  <si>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</si>
  <si>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</si>
  <si>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</si>
  <si>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</si>
  <si>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</si>
  <si>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</si>
  <si>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</si>
  <si>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</si>
  <si>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</si>
  <si>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</si>
  <si>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</si>
  <si>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</si>
  <si>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</si>
  <si>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</si>
  <si>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</si>
  <si>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</si>
  <si>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</si>
  <si>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</si>
  <si>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</si>
  <si>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</si>
  <si>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</si>
  <si>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</si>
  <si>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</si>
  <si>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</si>
  <si>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</si>
  <si>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</si>
  <si>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</si>
  <si>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</si>
  <si>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</si>
  <si>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</si>
  <si>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</si>
  <si>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</si>
  <si>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</si>
  <si>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</si>
  <si>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</si>
  <si>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</si>
  <si>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</si>
  <si>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</si>
  <si>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</si>
  <si>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</si>
  <si>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</si>
  <si>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</si>
  <si>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</si>
  <si>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</si>
  <si>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</si>
  <si>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</si>
  <si>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</si>
  <si>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</si>
  <si>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</si>
  <si>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</si>
  <si>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</si>
  <si>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</si>
  <si>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</si>
  <si>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</si>
  <si>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</si>
  <si>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</si>
  <si>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</si>
  <si>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</si>
  <si>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</si>
  <si>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</si>
  <si>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</si>
  <si>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</si>
  <si>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</si>
  <si>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</si>
  <si>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</si>
  <si>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</si>
  <si>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</si>
  <si>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</si>
  <si>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</si>
  <si>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</si>
  <si>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</si>
  <si>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</si>
  <si>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</si>
  <si>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</si>
  <si>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</si>
  <si>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</si>
  <si>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</si>
  <si>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</si>
  <si>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</si>
  <si>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</si>
  <si>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</si>
  <si>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</si>
  <si>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</si>
  <si>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</si>
  <si>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</si>
  <si>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</si>
  <si>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</si>
  <si>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</si>
  <si>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</si>
  <si>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</si>
  <si>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</si>
  <si>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</si>
  <si>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</si>
  <si>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</si>
  <si>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</si>
  <si>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</si>
  <si>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</si>
  <si>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</si>
  <si>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</si>
  <si>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</si>
  <si>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</si>
  <si>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</si>
  <si>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</si>
  <si>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</si>
  <si>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</si>
  <si>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</si>
  <si>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</si>
  <si>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</si>
  <si>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</si>
  <si>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</si>
  <si>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</si>
  <si>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</si>
  <si>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</si>
  <si>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</si>
  <si>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</si>
  <si>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</si>
  <si>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</si>
  <si>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</si>
  <si>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</si>
  <si>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</si>
  <si>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</si>
  <si>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</si>
  <si>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</si>
  <si>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</si>
  <si>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</si>
  <si>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</si>
  <si>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</si>
  <si>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</si>
  <si>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</si>
  <si>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</si>
  <si>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</si>
  <si>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</si>
  <si>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</si>
  <si>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</si>
  <si>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</si>
  <si>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</si>
  <si>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</si>
  <si>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</si>
  <si>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</si>
  <si>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</si>
  <si>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</si>
  <si>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</si>
  <si>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</si>
  <si>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</si>
  <si>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</si>
  <si>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</si>
  <si>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</si>
  <si>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</si>
  <si>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</si>
  <si>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</si>
  <si>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</si>
  <si>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</si>
  <si>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</si>
  <si>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</si>
  <si>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</si>
  <si>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</si>
  <si>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</si>
  <si>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</si>
  <si>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</si>
  <si>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</si>
  <si>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</si>
  <si>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</si>
  <si>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</si>
  <si>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</si>
  <si>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</si>
  <si>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</si>
  <si>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</si>
  <si>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</si>
  <si>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</si>
  <si>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</si>
  <si>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</si>
  <si>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</si>
  <si>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</si>
  <si>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</si>
  <si>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</si>
  <si>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</si>
  <si>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</si>
  <si>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</si>
  <si>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</si>
  <si>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</si>
  <si>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</si>
  <si>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</si>
  <si>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</si>
  <si>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</si>
  <si>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</si>
  <si>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</si>
  <si>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</si>
  <si>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</si>
  <si>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</si>
  <si>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</si>
  <si>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</si>
  <si>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</si>
  <si>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</si>
  <si>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</si>
  <si>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</si>
  <si>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</si>
  <si>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</si>
  <si>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</si>
  <si>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</si>
  <si>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</si>
  <si>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</si>
  <si>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</si>
  <si>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</si>
  <si>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</si>
  <si>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</si>
  <si>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</si>
  <si>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</si>
  <si>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</si>
  <si>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</si>
  <si>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</si>
  <si>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</si>
  <si>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</si>
  <si>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</si>
  <si>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</si>
  <si>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</si>
  <si>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</si>
  <si>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</si>
  <si>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</si>
  <si>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</si>
  <si>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</si>
  <si>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</si>
  <si>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</si>
  <si>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</si>
  <si>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</si>
  <si>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</si>
  <si>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</si>
  <si>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</si>
  <si>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</si>
  <si>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</si>
  <si>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</si>
  <si>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</si>
  <si>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</si>
  <si>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</si>
  <si>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</si>
  <si>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</si>
  <si>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</si>
  <si>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</si>
  <si>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</si>
  <si>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</si>
  <si>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</si>
  <si>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</si>
  <si>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</si>
  <si>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</si>
  <si>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</si>
  <si>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</si>
  <si>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</si>
  <si>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</si>
  <si>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</si>
  <si>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</si>
  <si>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</si>
  <si>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</si>
  <si>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</si>
  <si>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</si>
  <si>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</si>
  <si>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</si>
  <si>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</si>
  <si>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</si>
  <si>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</si>
  <si>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</si>
  <si>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</si>
  <si>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</si>
  <si>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</si>
  <si>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</si>
  <si>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</si>
  <si>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</si>
  <si>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</si>
  <si>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</si>
  <si>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</si>
  <si>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</si>
  <si>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</si>
  <si>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</si>
  <si>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</si>
  <si>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</si>
  <si>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</si>
  <si>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</si>
  <si>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</si>
  <si>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</si>
  <si>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</si>
  <si>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</si>
  <si>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</si>
  <si>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</si>
  <si>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</si>
  <si>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</si>
  <si>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</si>
  <si>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</si>
  <si>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</si>
  <si>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</si>
  <si>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</si>
  <si>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</si>
  <si>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</si>
  <si>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</si>
  <si>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</si>
  <si>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</si>
  <si>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</si>
  <si>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</si>
  <si>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</si>
  <si>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</si>
  <si>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</si>
  <si>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</si>
  <si>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</si>
  <si>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</si>
  <si>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</si>
  <si>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</si>
  <si>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</si>
  <si>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</si>
  <si>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</si>
  <si>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</si>
  <si>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</si>
  <si>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</si>
  <si>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</si>
  <si>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</si>
  <si>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</si>
  <si>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</si>
  <si>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</si>
  <si>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</si>
  <si>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</si>
  <si>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</si>
  <si>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</si>
  <si>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</si>
  <si>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</si>
  <si>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</si>
  <si>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</si>
  <si>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</si>
  <si>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</si>
  <si>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</si>
  <si>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</si>
  <si>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</si>
  <si>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</si>
  <si>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</si>
  <si>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</si>
  <si>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</si>
  <si>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</si>
  <si>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</si>
  <si>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</si>
  <si>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</si>
  <si>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</si>
  <si>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</si>
  <si>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</si>
  <si>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</si>
  <si>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</si>
  <si>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</si>
  <si>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</si>
  <si>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</si>
  <si>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</si>
  <si>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</si>
  <si>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</si>
  <si>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</si>
  <si>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</si>
  <si>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</si>
  <si>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</si>
  <si>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</si>
  <si>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</si>
  <si>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</si>
  <si>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</si>
  <si>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</si>
  <si>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</si>
  <si>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</si>
  <si>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</si>
  <si>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</si>
  <si>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</si>
  <si>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</si>
  <si>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</si>
  <si>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</si>
  <si>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</si>
  <si>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</si>
  <si>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</si>
  <si>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</si>
  <si>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</si>
  <si>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</si>
  <si>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</si>
  <si>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</si>
  <si>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</si>
  <si>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</si>
  <si>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</si>
  <si>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</si>
  <si>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</si>
  <si>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</si>
  <si>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</si>
  <si>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</si>
  <si>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</si>
  <si>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</si>
  <si>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</si>
  <si>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</si>
  <si>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</si>
  <si>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</si>
  <si>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</si>
  <si>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</si>
  <si>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</si>
  <si>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</si>
  <si>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</si>
  <si>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</si>
  <si>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</si>
  <si>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</si>
  <si>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</si>
  <si>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</si>
  <si>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</si>
  <si>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</si>
  <si>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</si>
  <si>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</si>
  <si>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</si>
  <si>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</si>
  <si>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</si>
  <si>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</si>
  <si>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</si>
  <si>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</si>
  <si>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</si>
  <si>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</si>
  <si>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</si>
  <si>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</si>
  <si>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</si>
  <si>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</si>
  <si>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</si>
  <si>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</si>
  <si>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</si>
  <si>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</si>
  <si>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</si>
  <si>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</si>
  <si>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</si>
  <si>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</si>
  <si>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</si>
  <si>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</si>
  <si>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</si>
  <si>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</si>
  <si>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</si>
  <si>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</si>
  <si>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</si>
  <si>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</si>
  <si>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</si>
  <si>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</si>
  <si>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</si>
  <si>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</si>
  <si>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</si>
  <si>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</si>
  <si>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</si>
  <si>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</si>
  <si>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</si>
  <si>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</si>
  <si>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</si>
  <si>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</si>
  <si>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</si>
  <si>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</si>
  <si>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</si>
  <si>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</si>
  <si>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</si>
  <si>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</si>
  <si>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</si>
  <si>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</si>
  <si>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</si>
  <si>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</si>
  <si>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</si>
  <si>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</si>
  <si>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</si>
  <si>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</si>
  <si>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</si>
  <si>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</si>
  <si>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</si>
  <si>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</si>
  <si>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</si>
  <si>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</si>
  <si>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</si>
  <si>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</si>
  <si>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</si>
  <si>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</si>
  <si>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</si>
  <si>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</si>
  <si>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</si>
  <si>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</si>
  <si>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</si>
  <si>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</si>
  <si>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</si>
  <si>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</si>
  <si>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</si>
  <si>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</si>
  <si>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</si>
  <si>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</si>
  <si>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</si>
  <si>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</si>
  <si>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</si>
  <si>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</si>
  <si>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</si>
  <si>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</si>
  <si>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</si>
  <si>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</si>
  <si>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</si>
  <si>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</si>
  <si>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</si>
  <si>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</si>
  <si>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</si>
  <si>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</si>
  <si>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</si>
  <si>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</si>
  <si>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</si>
  <si>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</si>
  <si>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</si>
  <si>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</si>
  <si>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</si>
  <si>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</si>
  <si>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</si>
  <si>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</si>
  <si>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</si>
  <si>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</si>
  <si>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</si>
  <si>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</si>
  <si>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</si>
  <si>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</si>
  <si>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</si>
  <si>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</si>
  <si>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</si>
  <si>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</si>
  <si>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</si>
  <si>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</si>
  <si>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</si>
  <si>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</si>
  <si>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</si>
  <si>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</si>
  <si>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</si>
  <si>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</si>
  <si>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</si>
  <si>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</si>
  <si>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</si>
  <si>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</si>
  <si>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</si>
  <si>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</si>
  <si>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</si>
  <si>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</si>
  <si>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</si>
  <si>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</si>
  <si>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</si>
  <si>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</si>
  <si>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</si>
  <si>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</si>
  <si>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</si>
  <si>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</si>
  <si>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</si>
  <si>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</si>
  <si>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</si>
  <si>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</si>
  <si>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</si>
  <si>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</si>
  <si>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</si>
  <si>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</si>
  <si>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</si>
  <si>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</si>
  <si>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</si>
  <si>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</si>
  <si>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</si>
  <si>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</si>
  <si>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</si>
  <si>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</si>
  <si>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</si>
  <si>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</si>
  <si>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</si>
  <si>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</si>
  <si>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</si>
  <si>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</si>
  <si>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</si>
  <si>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</si>
  <si>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</si>
  <si>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</si>
  <si>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</si>
  <si>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</si>
  <si>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</si>
  <si>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</si>
  <si>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</si>
  <si>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</si>
  <si>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</si>
  <si>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</si>
  <si>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</si>
  <si>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</si>
  <si>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</si>
  <si>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</si>
  <si>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</si>
  <si>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</si>
  <si>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</si>
  <si>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</si>
  <si>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</si>
  <si>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</si>
  <si>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</si>
  <si>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</si>
  <si>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</si>
  <si>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</si>
  <si>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</si>
  <si>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</si>
  <si>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</si>
  <si>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</si>
  <si>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</si>
  <si>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</si>
  <si>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</si>
  <si>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</si>
  <si>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</si>
  <si>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</si>
  <si>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</si>
  <si>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</si>
  <si>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</si>
  <si>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</si>
  <si>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</si>
  <si>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</si>
  <si>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</si>
  <si>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</si>
  <si>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</si>
  <si>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</si>
  <si>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</si>
  <si>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</si>
  <si>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</si>
  <si>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</si>
  <si>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</si>
  <si>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</si>
  <si>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</si>
  <si>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</si>
  <si>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</si>
  <si>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</si>
  <si>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</si>
  <si>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</si>
  <si>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</si>
  <si>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</si>
  <si>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</si>
  <si>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</si>
  <si>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</si>
  <si>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</si>
  <si>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</si>
  <si>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</si>
  <si>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</si>
  <si>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</si>
  <si>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</si>
  <si>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</si>
  <si>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</si>
  <si>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</si>
  <si>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</si>
  <si>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</si>
  <si>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</si>
  <si>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</si>
  <si>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</si>
  <si>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</si>
  <si>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</si>
  <si>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</si>
  <si>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</si>
  <si>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</si>
  <si>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</si>
  <si>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</si>
  <si>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</si>
  <si>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</si>
  <si>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</si>
  <si>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</si>
  <si>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</si>
  <si>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</si>
  <si>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</si>
  <si>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</si>
  <si>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</si>
  <si>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</si>
  <si>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</si>
  <si>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</si>
  <si>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</si>
  <si>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</si>
  <si>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</si>
  <si>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</si>
  <si>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</si>
  <si>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</si>
  <si>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</si>
  <si>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</si>
  <si>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</si>
  <si>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</si>
  <si>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</si>
  <si>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</si>
  <si>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</si>
  <si>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</si>
  <si>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</si>
  <si>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</si>
  <si>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</si>
  <si>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</si>
  <si>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</si>
  <si>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</si>
  <si>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</si>
  <si>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</si>
  <si>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</si>
  <si>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</si>
  <si>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</si>
  <si>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</si>
  <si>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</si>
  <si>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</si>
  <si>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</si>
  <si>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</si>
  <si>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</si>
  <si>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</si>
  <si>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</si>
  <si>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</si>
  <si>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</si>
  <si>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</si>
  <si>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</si>
  <si>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</si>
  <si>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</si>
  <si>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</si>
  <si>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</si>
  <si>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</si>
  <si>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</si>
  <si>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</si>
  <si>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</si>
  <si>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</si>
  <si>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</si>
  <si>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</si>
  <si>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</si>
  <si>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</si>
  <si>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</si>
  <si>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</si>
  <si>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</si>
  <si>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</si>
  <si>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</si>
  <si>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</si>
  <si>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</si>
  <si>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</si>
  <si>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</si>
  <si>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</si>
  <si>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</si>
  <si>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</si>
  <si>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</si>
  <si>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</si>
  <si>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</si>
  <si>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</si>
  <si>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</si>
  <si>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</si>
  <si>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</si>
  <si>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</si>
  <si>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</si>
  <si>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</si>
  <si>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</si>
  <si>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</si>
  <si>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</si>
  <si>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</si>
  <si>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</si>
  <si>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</si>
  <si>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</si>
  <si>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</si>
  <si>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</si>
  <si>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</si>
  <si>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</si>
  <si>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</si>
  <si>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</si>
  <si>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</si>
  <si>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</si>
  <si>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</si>
  <si>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</si>
  <si>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</si>
  <si>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</si>
  <si>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</si>
  <si>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</si>
  <si>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</si>
  <si>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</si>
  <si>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</si>
  <si>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</si>
  <si>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</si>
  <si>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</si>
  <si>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</si>
  <si>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</si>
  <si>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</si>
  <si>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</si>
  <si>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</si>
  <si>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</si>
  <si>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</si>
  <si>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</si>
  <si>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</si>
  <si>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</si>
  <si>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</si>
  <si>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</si>
  <si>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</si>
  <si>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</si>
  <si>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</si>
  <si>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</si>
  <si>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</si>
  <si>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</si>
  <si>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</si>
  <si>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</si>
  <si>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</si>
  <si>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</si>
  <si>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</si>
  <si>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</si>
  <si>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</si>
  <si>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</si>
  <si>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</si>
  <si>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</si>
  <si>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</si>
  <si>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</si>
  <si>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</si>
  <si>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</si>
  <si>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</si>
  <si>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</si>
  <si>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</si>
  <si>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</si>
  <si>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</si>
  <si>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</si>
  <si>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</si>
  <si>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</si>
  <si>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</si>
  <si>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</si>
  <si>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</si>
  <si>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</si>
  <si>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</si>
  <si>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</si>
  <si>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</si>
  <si>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</si>
  <si>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</si>
  <si>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</si>
  <si>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</si>
  <si>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</si>
  <si>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</si>
  <si>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</si>
  <si>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</si>
  <si>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</si>
  <si>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</si>
  <si>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</si>
  <si>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</si>
  <si>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</si>
  <si>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</si>
  <si>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</si>
  <si>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</si>
  <si>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</si>
  <si>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</si>
  <si>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</si>
  <si>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</si>
  <si>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</si>
  <si>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</si>
  <si>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</si>
  <si>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</si>
  <si>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</si>
  <si>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</si>
  <si>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</si>
  <si>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</si>
  <si>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</si>
  <si>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</si>
  <si>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</si>
  <si>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</si>
  <si>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</si>
  <si>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</si>
  <si>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</si>
  <si>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</si>
  <si>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</si>
  <si>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</si>
  <si>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</si>
  <si>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</si>
  <si>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</si>
  <si>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</si>
  <si>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</si>
  <si>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</si>
  <si>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</si>
  <si>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</si>
  <si>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</si>
  <si>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</si>
  <si>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</si>
  <si>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</si>
  <si>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</si>
  <si>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</si>
  <si>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</si>
  <si>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</si>
  <si>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</si>
  <si>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</si>
  <si>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</si>
  <si>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</si>
  <si>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</si>
  <si>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</si>
  <si>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</si>
  <si>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</si>
  <si>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</si>
  <si>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</si>
  <si>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</si>
  <si>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</si>
  <si>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</si>
  <si>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</si>
  <si>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</si>
  <si>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</si>
  <si>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</si>
  <si>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</si>
  <si>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</si>
  <si>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</si>
  <si>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</si>
  <si>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</si>
  <si>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</si>
  <si>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</si>
  <si>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</si>
  <si>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</si>
  <si>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</si>
  <si>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</si>
  <si>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</si>
  <si>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</si>
  <si>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</si>
  <si>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</si>
  <si>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</si>
  <si>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</si>
  <si>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</si>
  <si>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</si>
  <si>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</si>
  <si>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</si>
  <si>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</si>
  <si>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</si>
  <si>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</si>
  <si>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</si>
  <si>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</si>
  <si>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</si>
  <si>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</si>
  <si>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</si>
  <si>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</si>
  <si>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</si>
  <si>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</si>
  <si>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</si>
  <si>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</si>
  <si>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</si>
  <si>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</si>
  <si>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</si>
  <si>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</si>
  <si>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</si>
  <si>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</si>
  <si>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</si>
  <si>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</si>
  <si>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</si>
  <si>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</si>
  <si>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</si>
  <si>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</si>
  <si>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</si>
  <si>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</si>
  <si>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</si>
  <si>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</si>
  <si>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</si>
  <si>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</si>
  <si>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</si>
  <si>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</si>
  <si>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</si>
  <si>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</si>
  <si>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</si>
  <si>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</si>
  <si>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</si>
  <si>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</si>
  <si>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</si>
  <si>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</si>
  <si>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</si>
  <si>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</si>
  <si>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</si>
  <si>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</si>
  <si>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</si>
  <si>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</si>
  <si>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</si>
  <si>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</si>
  <si>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</si>
  <si>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</si>
  <si>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</si>
  <si>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</si>
  <si>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</si>
  <si>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</si>
  <si>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</si>
  <si>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</si>
  <si>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</si>
  <si>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</si>
  <si>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</si>
  <si>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</si>
  <si>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</si>
  <si>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</si>
  <si>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</si>
  <si>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</si>
  <si>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</si>
  <si>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</si>
  <si>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</si>
  <si>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</si>
  <si>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</si>
  <si>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</si>
  <si>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</si>
  <si>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</si>
  <si>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</si>
  <si>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</si>
  <si>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</si>
  <si>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</si>
  <si>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</si>
  <si>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</si>
  <si>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</si>
  <si>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</si>
  <si>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</si>
  <si>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</si>
  <si>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</si>
  <si>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</si>
  <si>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</si>
  <si>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</si>
  <si>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</si>
  <si>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</si>
  <si>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</si>
  <si>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</si>
  <si>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</si>
  <si>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</si>
  <si>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</si>
  <si>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</si>
  <si>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</si>
  <si>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</si>
  <si>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</si>
  <si>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</si>
  <si>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</si>
  <si>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</si>
  <si>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</si>
  <si>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</si>
  <si>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</si>
  <si>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</si>
  <si>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</si>
  <si>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</si>
  <si>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</si>
  <si>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</si>
  <si>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</si>
  <si>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</si>
  <si>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</si>
  <si>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</si>
  <si>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</si>
  <si>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</si>
  <si>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</si>
  <si>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</si>
  <si>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</si>
  <si>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</si>
  <si>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</si>
  <si>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</si>
  <si>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</si>
  <si>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</si>
  <si>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</si>
  <si>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</si>
  <si>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</si>
  <si>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</si>
  <si>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</si>
  <si>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</si>
  <si>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</si>
  <si>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</si>
  <si>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</si>
  <si>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</si>
  <si>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</si>
  <si>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</si>
  <si>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</si>
  <si>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</si>
  <si>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</si>
  <si>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</si>
  <si>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</si>
  <si>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</si>
  <si>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</si>
  <si>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</si>
  <si>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</si>
  <si>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</si>
  <si>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</si>
  <si>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</si>
  <si>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</si>
  <si>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</si>
  <si>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</si>
  <si>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</si>
  <si>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</si>
  <si>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</si>
  <si>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</si>
  <si>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</si>
  <si>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</si>
  <si>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</si>
  <si>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</si>
  <si>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</si>
  <si>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</si>
  <si>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</si>
  <si>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</si>
  <si>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</si>
  <si>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</si>
  <si>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</si>
  <si>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</si>
  <si>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</si>
  <si>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</si>
  <si>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</si>
  <si>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</si>
  <si>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</si>
  <si>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</si>
  <si>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</si>
  <si>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</si>
  <si>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</si>
  <si>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</si>
  <si>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</si>
  <si>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</si>
  <si>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</si>
  <si>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</si>
  <si>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</si>
  <si>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</si>
  <si>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</si>
  <si>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</si>
  <si>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</si>
  <si>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</si>
  <si>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</si>
  <si>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</si>
  <si>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</si>
  <si>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</si>
  <si>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</si>
  <si>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</si>
  <si>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</si>
  <si>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</si>
  <si>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</si>
  <si>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</si>
  <si>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</si>
  <si>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</si>
  <si>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</si>
  <si>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</si>
  <si>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</si>
  <si>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</si>
  <si>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</si>
  <si>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</si>
  <si>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</si>
  <si>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</si>
  <si>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</si>
  <si>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</si>
  <si>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</si>
  <si>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</si>
  <si>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</si>
  <si>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</si>
  <si>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</si>
  <si>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</si>
  <si>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</si>
  <si>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</si>
  <si>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</si>
  <si>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</si>
  <si>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</si>
  <si>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</si>
  <si>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</si>
  <si>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</si>
  <si>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</si>
  <si>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</si>
  <si>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</si>
  <si>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</si>
  <si>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</si>
  <si>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</si>
  <si>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</si>
  <si>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</si>
  <si>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</si>
  <si>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</si>
  <si>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</si>
  <si>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</si>
  <si>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</si>
  <si>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</si>
  <si>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</si>
  <si>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</si>
  <si>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</si>
  <si>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</si>
  <si>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</si>
  <si>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</si>
  <si>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</si>
  <si>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</si>
  <si>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</si>
  <si>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</si>
  <si>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</si>
  <si>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</si>
  <si>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</si>
  <si>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</si>
  <si>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</si>
  <si>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</si>
  <si>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</si>
  <si>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</si>
  <si>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</si>
  <si>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</si>
  <si>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</si>
  <si>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</si>
  <si>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</si>
  <si>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</si>
  <si>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</si>
  <si>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</si>
  <si>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</si>
  <si>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</si>
  <si>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</si>
  <si>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</si>
  <si>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</si>
  <si>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</si>
  <si>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</si>
  <si>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</si>
  <si>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</si>
  <si>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</si>
  <si>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</si>
  <si>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</si>
  <si>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</si>
  <si>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</si>
  <si>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</si>
  <si>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</si>
  <si>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</si>
  <si>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</si>
  <si>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</si>
  <si>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</si>
  <si>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</si>
  <si>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</si>
  <si>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</si>
  <si>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</si>
  <si>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</si>
  <si>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</si>
  <si>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</si>
  <si>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</si>
  <si>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</si>
  <si>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</si>
  <si>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</si>
  <si>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</si>
  <si>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</si>
  <si>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</si>
  <si>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</si>
  <si>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</si>
  <si>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</si>
  <si>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</si>
  <si>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</si>
  <si>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</si>
  <si>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</si>
  <si>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</si>
  <si>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</si>
  <si>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</si>
  <si>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</si>
  <si>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</si>
  <si>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</si>
  <si>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</si>
  <si>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</si>
  <si>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</si>
  <si>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</si>
  <si>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</si>
  <si>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</si>
  <si>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</si>
  <si>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</si>
  <si>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</si>
  <si>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</si>
  <si>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</si>
  <si>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</si>
  <si>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</si>
  <si>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</si>
  <si>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</si>
  <si>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</si>
  <si>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</si>
  <si>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</si>
  <si>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</si>
  <si>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</si>
  <si>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</si>
  <si>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</si>
  <si>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</si>
  <si>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</si>
  <si>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</si>
  <si>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</si>
  <si>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</si>
  <si>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</si>
  <si>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</si>
  <si>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</si>
  <si>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</si>
  <si>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</si>
  <si>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</si>
  <si>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</si>
  <si>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</si>
  <si>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</si>
  <si>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</si>
  <si>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</si>
  <si>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</si>
  <si>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</si>
  <si>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</si>
  <si>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</si>
  <si>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</si>
  <si>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</si>
  <si>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</si>
  <si>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</si>
  <si>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</si>
  <si>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</si>
  <si>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</si>
  <si>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</si>
  <si>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</si>
  <si>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</si>
  <si>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</si>
  <si>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</si>
  <si>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</si>
  <si>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</si>
  <si>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</si>
  <si>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</si>
  <si>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</si>
  <si>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</si>
  <si>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</si>
  <si>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</si>
  <si>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</si>
  <si>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</si>
  <si>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</si>
  <si>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</si>
  <si>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</si>
  <si>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</si>
  <si>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</si>
  <si>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</si>
  <si>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</si>
  <si>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</si>
  <si>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</si>
  <si>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</si>
  <si>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</si>
  <si>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</si>
  <si>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</si>
  <si>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</si>
  <si>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</si>
  <si>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</si>
  <si>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</si>
  <si>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</si>
  <si>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</si>
  <si>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</si>
  <si>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</si>
  <si>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</si>
  <si>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</si>
  <si>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</si>
  <si>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</si>
  <si>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</si>
  <si>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</si>
  <si>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</si>
  <si>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</si>
  <si>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</si>
  <si>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</si>
  <si>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</si>
  <si>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</si>
  <si>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</si>
  <si>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</si>
  <si>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</si>
  <si>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</si>
  <si>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</si>
  <si>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</si>
  <si>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</si>
  <si>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</si>
  <si>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</si>
  <si>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</si>
  <si>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</si>
  <si>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</si>
  <si>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</si>
  <si>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</si>
  <si>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</si>
  <si>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</si>
  <si>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</si>
  <si>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</si>
  <si>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</si>
  <si>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</si>
  <si>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</si>
  <si>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</si>
  <si>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</si>
  <si>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</si>
  <si>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</si>
  <si>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</si>
  <si>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</si>
  <si>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</si>
  <si>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</si>
  <si>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</si>
  <si>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</si>
  <si>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</si>
  <si>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</si>
  <si>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</si>
  <si>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</si>
  <si>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</si>
  <si>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</si>
  <si>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</si>
  <si>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</si>
  <si>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</si>
  <si>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</si>
  <si>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</si>
  <si>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</si>
  <si>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</si>
  <si>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</si>
  <si>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</si>
  <si>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</si>
  <si>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</si>
  <si>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</si>
  <si>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</si>
  <si>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</si>
  <si>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</si>
  <si>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</si>
  <si>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</si>
  <si>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</si>
  <si>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</si>
  <si>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</si>
  <si>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</si>
  <si>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</si>
  <si>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</si>
  <si>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</si>
  <si>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</si>
  <si>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</si>
  <si>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</si>
  <si>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</si>
  <si>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</si>
  <si>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</si>
  <si>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</si>
  <si>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</si>
  <si>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</si>
  <si>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</si>
  <si>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</si>
  <si>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</si>
  <si>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</si>
  <si>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</si>
  <si>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</si>
  <si>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</si>
  <si>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</si>
  <si>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</si>
  <si>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</si>
  <si>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</si>
  <si>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</si>
  <si>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</si>
  <si>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</si>
  <si>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</si>
  <si>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</si>
  <si>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</si>
  <si>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</si>
  <si>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</si>
  <si>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</si>
  <si>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</si>
  <si>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</si>
  <si>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</si>
  <si>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</si>
  <si>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</si>
  <si>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</si>
  <si>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</si>
  <si>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</si>
  <si>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</si>
  <si>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</si>
  <si>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</si>
  <si>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</si>
  <si>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</si>
  <si>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</si>
  <si>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</si>
  <si>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</si>
  <si>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</si>
  <si>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</si>
  <si>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</si>
  <si>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</si>
  <si>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</si>
  <si>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</si>
  <si>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</si>
  <si>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</si>
  <si>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</si>
  <si>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</si>
  <si>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</si>
  <si>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</si>
  <si>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</si>
  <si>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</si>
  <si>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</si>
  <si>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</si>
  <si>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</si>
  <si>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</si>
  <si>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</si>
  <si>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</si>
  <si>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</si>
  <si>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</si>
  <si>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</si>
  <si>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</si>
  <si>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</si>
  <si>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</si>
  <si>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</si>
  <si>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</si>
  <si>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</si>
  <si>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</si>
  <si>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</si>
  <si>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</si>
  <si>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</si>
  <si>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</si>
  <si>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</si>
  <si>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</si>
  <si>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</si>
  <si>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</si>
  <si>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</si>
  <si>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</si>
  <si>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</si>
  <si>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</si>
  <si>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</si>
  <si>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</si>
  <si>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</si>
  <si>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</si>
  <si>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</si>
  <si>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</si>
  <si>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</si>
  <si>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</si>
  <si>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</si>
  <si>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</si>
  <si>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</si>
  <si>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</si>
  <si>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</si>
  <si>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</si>
  <si>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</si>
  <si>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</si>
  <si>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</si>
  <si>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</si>
  <si>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</si>
  <si>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</si>
  <si>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</si>
  <si>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</si>
  <si>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</si>
  <si>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</si>
  <si>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</si>
  <si>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</si>
  <si>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</si>
  <si>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</si>
  <si>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</si>
  <si>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</si>
  <si>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</si>
  <si>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</si>
  <si>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</si>
  <si>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</si>
  <si>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</si>
  <si>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</si>
  <si>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</si>
  <si>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</si>
  <si>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</si>
  <si>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</si>
  <si>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</si>
  <si>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</si>
  <si>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</si>
  <si>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</si>
  <si>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</si>
  <si>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</si>
  <si>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</si>
  <si>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</si>
  <si>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</si>
  <si>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</si>
  <si>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</si>
  <si>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</si>
  <si>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</si>
  <si>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</si>
  <si>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</si>
  <si>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</si>
  <si>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</si>
  <si>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</si>
  <si>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</si>
  <si>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</si>
  <si>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</si>
  <si>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</si>
  <si>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</si>
  <si>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</si>
  <si>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</si>
  <si>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</si>
  <si>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</si>
  <si>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</si>
  <si>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</si>
  <si>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</si>
  <si>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</si>
  <si>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</si>
  <si>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</si>
  <si>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</si>
  <si>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</si>
  <si>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</si>
  <si>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</si>
  <si>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</si>
  <si>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</si>
  <si>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</si>
  <si>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</si>
  <si>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</si>
  <si>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</si>
  <si>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</si>
  <si>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</si>
  <si>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</si>
  <si>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</si>
  <si>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</si>
  <si>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</si>
  <si>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</si>
  <si>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</si>
  <si>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</si>
  <si>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</si>
  <si>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</si>
  <si>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</si>
  <si>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</si>
  <si>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</si>
  <si>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</si>
  <si>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</si>
  <si>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</si>
  <si>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</si>
  <si>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</si>
  <si>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</si>
  <si>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</si>
  <si>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</si>
  <si>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</si>
  <si>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</si>
  <si>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</si>
  <si>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</si>
  <si>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</si>
  <si>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</si>
  <si>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</si>
  <si>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</si>
  <si>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</si>
  <si>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</si>
  <si>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</si>
  <si>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</si>
  <si>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</si>
  <si>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</si>
  <si>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</si>
  <si>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</si>
  <si>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</si>
  <si>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</si>
  <si>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</si>
  <si>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</si>
  <si>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</si>
  <si>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</si>
  <si>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</si>
  <si>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</si>
  <si>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</si>
  <si>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</si>
  <si>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</si>
  <si>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</si>
  <si>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</si>
  <si>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</si>
  <si>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</si>
  <si>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</si>
  <si>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</si>
  <si>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</si>
  <si>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</si>
  <si>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</si>
  <si>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</si>
  <si>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</si>
  <si>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</si>
  <si>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</si>
  <si>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</si>
  <si>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</si>
  <si>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</si>
  <si>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</si>
  <si>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</si>
  <si>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</si>
  <si>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</si>
  <si>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</si>
  <si>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</si>
  <si>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</si>
  <si>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</si>
  <si>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</si>
  <si>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</si>
  <si>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</si>
  <si>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</si>
  <si>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</si>
  <si>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</si>
  <si>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</si>
  <si>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</si>
  <si>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</si>
  <si>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</si>
  <si>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</si>
  <si>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</si>
  <si>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</si>
  <si>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</si>
  <si>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</si>
  <si>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</si>
  <si>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</si>
  <si>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</si>
  <si>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</si>
  <si>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</si>
  <si>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</si>
  <si>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</si>
  <si>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</si>
  <si>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</si>
  <si>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</si>
  <si>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</si>
  <si>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</si>
  <si>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</si>
  <si>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</si>
  <si>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</si>
  <si>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</si>
  <si>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</si>
  <si>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</si>
  <si>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</si>
  <si>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</si>
  <si>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</si>
  <si>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</si>
  <si>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</si>
  <si>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</si>
  <si>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</si>
  <si>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</si>
  <si>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</si>
  <si>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</si>
  <si>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</si>
  <si>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</si>
  <si>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</si>
  <si>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</si>
  <si>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</si>
  <si>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</si>
  <si>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</si>
  <si>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</si>
  <si>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</si>
  <si>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</si>
  <si>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</si>
  <si>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</si>
  <si>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</si>
  <si>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</si>
  <si>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</si>
  <si>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</si>
  <si>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</si>
  <si>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</si>
  <si>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</si>
  <si>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</si>
  <si>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</si>
  <si>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</si>
  <si>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</si>
  <si>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</si>
  <si>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</si>
  <si>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</si>
  <si>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</si>
  <si>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</si>
  <si>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</si>
  <si>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</si>
  <si>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</si>
  <si>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</si>
  <si>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</si>
  <si>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</si>
  <si>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</si>
  <si>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</si>
  <si>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</si>
  <si>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</si>
  <si>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</si>
  <si>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</si>
  <si>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</si>
  <si>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</si>
  <si>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</si>
  <si>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</si>
  <si>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</si>
  <si>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</si>
  <si>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</si>
  <si>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</si>
  <si>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</si>
  <si>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</si>
  <si>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</si>
  <si>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</si>
  <si>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</si>
  <si>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</si>
  <si>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</si>
  <si>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</si>
  <si>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</si>
  <si>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</si>
  <si>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</si>
  <si>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</si>
  <si>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</si>
  <si>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</si>
  <si>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</si>
  <si>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</si>
  <si>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</si>
  <si>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</si>
  <si>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</si>
  <si>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</si>
  <si>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</si>
  <si>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</si>
  <si>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</si>
  <si>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</si>
  <si>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</si>
  <si>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</si>
  <si>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</si>
  <si>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</si>
  <si>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</si>
  <si>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</si>
  <si>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</si>
  <si>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</si>
  <si>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</si>
  <si>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</si>
  <si>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</si>
  <si>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</si>
  <si>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</si>
  <si>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</si>
  <si>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</si>
  <si>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</si>
  <si>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</si>
  <si>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</si>
  <si>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</si>
  <si>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</si>
  <si>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</si>
  <si>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</si>
  <si>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</si>
  <si>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</si>
  <si>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</si>
  <si>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</si>
  <si>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</si>
  <si>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</si>
  <si>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</si>
  <si>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</si>
  <si>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</si>
  <si>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</si>
  <si>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</si>
  <si>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</si>
  <si>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</si>
  <si>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</si>
  <si>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</si>
  <si>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</si>
  <si>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</si>
  <si>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</si>
  <si>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</si>
  <si>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</si>
  <si>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</si>
  <si>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</si>
  <si>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</si>
  <si>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</si>
  <si>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</si>
  <si>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</si>
  <si>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</si>
  <si>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</si>
  <si>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</si>
  <si>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</si>
  <si>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</si>
  <si>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</si>
  <si>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</si>
  <si>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</si>
  <si>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</si>
  <si>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</si>
  <si>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</si>
  <si>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</si>
  <si>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</si>
  <si>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</si>
  <si>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</si>
  <si>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</si>
  <si>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</si>
  <si>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</si>
  <si>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</si>
  <si>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</si>
  <si>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</si>
  <si>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</si>
  <si>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</si>
  <si>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</si>
  <si>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</si>
  <si>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</si>
  <si>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</si>
  <si>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</si>
  <si>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</si>
  <si>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</si>
  <si>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</si>
  <si>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</si>
  <si>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</si>
  <si>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</si>
  <si>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</si>
  <si>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</si>
  <si>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</si>
  <si>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</si>
  <si>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</si>
  <si>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</si>
  <si>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</si>
  <si>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</si>
  <si>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</si>
  <si>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</si>
  <si>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</si>
  <si>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</si>
  <si>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</si>
  <si>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</si>
  <si>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</si>
  <si>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</si>
  <si>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</si>
  <si>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</si>
  <si>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</si>
  <si>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</si>
  <si>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</si>
  <si>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</si>
  <si>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</si>
  <si>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</si>
  <si>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</si>
  <si>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</si>
  <si>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</si>
  <si>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</si>
  <si>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</si>
  <si>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</si>
  <si>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</si>
  <si>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</si>
  <si>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</si>
  <si>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</si>
  <si>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</si>
  <si>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</si>
  <si>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</si>
  <si>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</si>
  <si>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</si>
  <si>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</si>
  <si>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</si>
  <si>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</si>
  <si>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</si>
  <si>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</si>
  <si>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</si>
  <si>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</si>
  <si>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</si>
  <si>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</si>
  <si>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</si>
  <si>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</si>
  <si>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</si>
  <si>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</si>
  <si>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</si>
  <si>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</si>
  <si>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</si>
  <si>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</si>
  <si>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</si>
  <si>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</si>
  <si>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</si>
  <si>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</si>
  <si>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</si>
  <si>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</si>
  <si>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</si>
  <si>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</si>
  <si>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</si>
  <si>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</si>
  <si>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</si>
  <si>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</si>
  <si>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</si>
  <si>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</si>
  <si>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</si>
  <si>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</si>
  <si>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</si>
  <si>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</si>
  <si>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</si>
  <si>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</si>
  <si>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</si>
  <si>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</si>
  <si>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</si>
  <si>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</si>
  <si>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</si>
  <si>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</si>
  <si>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</si>
  <si>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</si>
  <si>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</si>
  <si>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</si>
  <si>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</si>
  <si>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</si>
  <si>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</si>
  <si>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</si>
  <si>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</si>
  <si>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</si>
  <si>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</si>
  <si>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</si>
  <si>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</si>
  <si>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</si>
  <si>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</si>
  <si>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</si>
  <si>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</si>
  <si>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</si>
  <si>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</si>
  <si>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</si>
  <si>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</si>
  <si>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</si>
  <si>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</si>
  <si>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</si>
  <si>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</si>
  <si>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</si>
  <si>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</si>
  <si>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</si>
  <si>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</si>
  <si>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</si>
  <si>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</si>
  <si>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</si>
  <si>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</si>
  <si>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</si>
  <si>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</si>
  <si>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</si>
  <si>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</si>
  <si>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</si>
  <si>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</si>
  <si>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</si>
  <si>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</si>
  <si>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</si>
  <si>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</si>
  <si>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</si>
  <si>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</si>
  <si>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</si>
  <si>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</si>
  <si>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</si>
  <si>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</si>
  <si>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</si>
  <si>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</si>
  <si>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</si>
  <si>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</si>
  <si>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</si>
  <si>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</si>
  <si>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</si>
  <si>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</si>
  <si>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</si>
  <si>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</si>
  <si>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</si>
  <si>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</si>
  <si>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</si>
  <si>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</si>
  <si>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</si>
  <si>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</si>
  <si>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</si>
  <si>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</si>
  <si>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</si>
  <si>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</si>
  <si>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</si>
  <si>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</si>
  <si>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</si>
  <si>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</si>
  <si>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</si>
  <si>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</si>
  <si>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</si>
  <si>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</si>
  <si>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</si>
  <si>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</si>
  <si>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</si>
  <si>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</si>
  <si>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</si>
  <si>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</si>
  <si>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</si>
  <si>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</si>
  <si>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</si>
  <si>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</si>
  <si>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</si>
  <si>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</si>
  <si>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</si>
  <si>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</si>
  <si>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</si>
  <si>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</si>
  <si>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</si>
  <si>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</si>
  <si>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</si>
  <si>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</si>
  <si>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</si>
  <si>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</si>
  <si>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</si>
  <si>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</si>
  <si>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</si>
  <si>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</si>
  <si>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</si>
  <si>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</si>
  <si>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</si>
  <si>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</si>
  <si>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</si>
  <si>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</si>
  <si>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</si>
  <si>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</si>
  <si>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</si>
  <si>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</si>
  <si>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</si>
  <si>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</si>
  <si>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</si>
  <si>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</si>
  <si>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</si>
  <si>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</si>
  <si>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</si>
  <si>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</si>
  <si>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</si>
  <si>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</si>
  <si>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</si>
  <si>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</si>
  <si>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</si>
  <si>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</si>
  <si>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</si>
  <si>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</si>
  <si>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</si>
  <si>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</si>
  <si>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</si>
  <si>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</si>
  <si>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</si>
  <si>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</si>
  <si>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</si>
  <si>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</si>
  <si>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</si>
  <si>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</si>
  <si>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</si>
  <si>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</si>
  <si>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</si>
  <si>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</si>
  <si>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</si>
  <si>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</si>
  <si>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</si>
  <si>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</si>
  <si>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</si>
  <si>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</si>
  <si>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</si>
  <si>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</si>
  <si>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</si>
  <si>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</si>
  <si>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</si>
  <si>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</si>
  <si>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</si>
  <si>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</si>
  <si>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</si>
  <si>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</si>
  <si>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</si>
  <si>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</si>
  <si>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</si>
  <si>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</si>
  <si>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</si>
  <si>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</si>
  <si>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</si>
  <si>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</si>
  <si>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</si>
  <si>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</si>
  <si>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</si>
  <si>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</si>
  <si>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</si>
  <si>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</si>
  <si>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</si>
  <si>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</si>
  <si>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</si>
  <si>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</si>
  <si>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</si>
  <si>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</si>
  <si>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</si>
  <si>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</si>
  <si>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</si>
  <si>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</si>
  <si>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</si>
  <si>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</si>
  <si>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</si>
  <si>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</si>
  <si>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</si>
  <si>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</si>
  <si>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</si>
  <si>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</si>
  <si>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</si>
  <si>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</si>
  <si>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</si>
  <si>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</si>
  <si>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</si>
  <si>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</si>
  <si>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</si>
  <si>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</si>
  <si>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</si>
  <si>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</si>
  <si>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</si>
  <si>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</si>
  <si>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</si>
  <si>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</si>
  <si>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</si>
  <si>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</si>
  <si>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</si>
  <si>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</si>
  <si>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</si>
  <si>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</si>
  <si>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</si>
  <si>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</si>
  <si>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</si>
  <si>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</si>
  <si>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</si>
  <si>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</si>
  <si>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</si>
  <si>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</si>
  <si>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</si>
  <si>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</si>
  <si>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</si>
  <si>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</si>
  <si>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</si>
  <si>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</si>
  <si>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</si>
  <si>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</si>
  <si>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</si>
  <si>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</si>
  <si>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</si>
  <si>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</si>
  <si>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</si>
  <si>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</si>
  <si>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</si>
  <si>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</si>
  <si>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</si>
  <si>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</si>
  <si>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</si>
  <si>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</si>
  <si>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</si>
  <si>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</si>
  <si>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</si>
  <si>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</si>
  <si>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</si>
  <si>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</si>
  <si>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</si>
  <si>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</si>
  <si>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</si>
  <si>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</si>
  <si>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</si>
  <si>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</si>
  <si>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</si>
  <si>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</si>
  <si>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</si>
  <si>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</si>
  <si>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</si>
  <si>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</si>
  <si>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</si>
  <si>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</si>
  <si>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</si>
  <si>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</si>
  <si>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</si>
  <si>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</si>
  <si>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</si>
  <si>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</si>
  <si>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</si>
  <si>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</si>
  <si>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</si>
  <si>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</si>
  <si>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</si>
  <si>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</si>
  <si>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</si>
  <si>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</si>
  <si>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</si>
  <si>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</si>
  <si>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</si>
  <si>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</si>
  <si>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</si>
  <si>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</si>
  <si>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</si>
  <si>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</si>
  <si>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</si>
  <si>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</si>
  <si>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</si>
  <si>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</si>
  <si>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</si>
  <si>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</si>
  <si>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</si>
  <si>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</si>
  <si>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</si>
  <si>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</si>
  <si>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</si>
  <si>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</si>
  <si>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</si>
  <si>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</si>
  <si>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</si>
  <si>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</si>
  <si>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</si>
  <si>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</si>
  <si>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</si>
  <si>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</si>
  <si>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</si>
  <si>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</si>
  <si>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</si>
  <si>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</si>
  <si>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</si>
  <si>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</si>
  <si>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</si>
  <si>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</si>
  <si>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</si>
  <si>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</si>
  <si>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</si>
  <si>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</si>
  <si>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</si>
  <si>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</si>
  <si>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</si>
  <si>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</si>
  <si>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</si>
  <si>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</si>
  <si>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</si>
  <si>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</si>
  <si>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</si>
  <si>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</si>
  <si>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</si>
  <si>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</si>
  <si>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</si>
  <si>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</si>
  <si>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</si>
  <si>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</si>
  <si>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</si>
  <si>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</si>
  <si>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</si>
  <si>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</si>
  <si>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</si>
  <si>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</si>
  <si>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</si>
  <si>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</si>
  <si>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</si>
  <si>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</si>
  <si>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</si>
  <si>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</si>
  <si>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</si>
  <si>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</si>
  <si>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</si>
  <si>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</si>
  <si>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</si>
  <si>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</si>
  <si>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</si>
  <si>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</si>
  <si>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</si>
  <si>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</si>
  <si>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</si>
  <si>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</si>
  <si>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</si>
  <si>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</si>
  <si>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</si>
  <si>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</si>
  <si>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</si>
  <si>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</si>
  <si>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</si>
  <si>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</si>
  <si>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</si>
  <si>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</si>
  <si>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</si>
  <si>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</si>
  <si>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</si>
  <si>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</si>
  <si>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</si>
  <si>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</si>
  <si>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</si>
  <si>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</si>
  <si>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</si>
  <si>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</si>
  <si>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</si>
  <si>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</si>
  <si>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</si>
  <si>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</si>
  <si>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</si>
  <si>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</si>
  <si>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</si>
  <si>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</si>
  <si>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</si>
  <si>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</si>
  <si>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</si>
  <si>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</si>
  <si>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</si>
  <si>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</si>
  <si>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</si>
  <si>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</si>
  <si>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</si>
  <si>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</si>
  <si>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</si>
  <si>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</si>
  <si>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</si>
  <si>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</si>
  <si>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</si>
  <si>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</si>
  <si>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</si>
  <si>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</si>
  <si>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</si>
  <si>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</si>
  <si>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</si>
  <si>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</si>
  <si>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</si>
  <si>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</si>
  <si>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</si>
  <si>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</si>
  <si>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</si>
  <si>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</si>
  <si>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</si>
  <si>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</si>
  <si>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</si>
  <si>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</si>
  <si>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</si>
  <si>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</si>
  <si>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</si>
  <si>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</si>
  <si>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</si>
  <si>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</si>
  <si>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</si>
  <si>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</si>
  <si>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</si>
  <si>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</si>
  <si>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</si>
  <si>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</si>
  <si>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</si>
  <si>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</si>
  <si>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</si>
  <si>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</si>
  <si>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</si>
  <si>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</si>
  <si>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</si>
  <si>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</si>
  <si>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</si>
  <si>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</si>
  <si>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</si>
  <si>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</si>
  <si>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</si>
  <si>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</si>
  <si>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</si>
  <si>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</si>
  <si>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</si>
  <si>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</si>
  <si>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</si>
  <si>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</si>
  <si>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</si>
  <si>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</si>
  <si>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</si>
  <si>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</si>
  <si>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</si>
  <si>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</si>
  <si>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</si>
  <si>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</si>
  <si>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</si>
  <si>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</si>
  <si>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</si>
  <si>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</si>
  <si>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</si>
  <si>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</si>
  <si>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</si>
  <si>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</si>
  <si>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</si>
  <si>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</si>
  <si>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</si>
  <si>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</si>
  <si>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</si>
  <si>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</si>
  <si>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</si>
  <si>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</si>
  <si>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</si>
  <si>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</si>
  <si>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</si>
  <si>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</si>
  <si>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</si>
  <si>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</si>
  <si>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</si>
  <si>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</si>
  <si>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</si>
  <si>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</si>
  <si>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</si>
  <si>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</si>
  <si>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</si>
  <si>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</si>
  <si>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</si>
  <si>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</si>
  <si>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</si>
  <si>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</si>
  <si>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</si>
  <si>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</si>
  <si>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</si>
  <si>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</si>
  <si>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</si>
  <si>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</si>
  <si>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</si>
  <si>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</si>
  <si>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</si>
  <si>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</si>
  <si>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</si>
  <si>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</si>
  <si>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</si>
  <si>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</si>
  <si>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</si>
  <si>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</si>
  <si>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</si>
  <si>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</si>
  <si>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</si>
  <si>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</si>
  <si>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</si>
  <si>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</si>
  <si>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</si>
  <si>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</si>
  <si>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</si>
  <si>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</si>
  <si>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</si>
  <si>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</si>
  <si>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</si>
  <si>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</si>
  <si>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</si>
  <si>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</si>
  <si>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</si>
  <si>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</si>
  <si>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</si>
  <si>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</si>
  <si>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</si>
  <si>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</si>
  <si>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</si>
  <si>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</si>
  <si>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</si>
  <si>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</si>
  <si>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</si>
  <si>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</si>
  <si>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</si>
  <si>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</si>
  <si>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</si>
  <si>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</si>
  <si>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</si>
  <si>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</si>
  <si>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</si>
  <si>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</si>
  <si>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</si>
  <si>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</si>
  <si>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</si>
  <si>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</si>
  <si>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</si>
  <si>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</si>
  <si>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</si>
  <si>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</si>
  <si>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</si>
  <si>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</si>
  <si>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</si>
  <si>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</si>
  <si>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</si>
  <si>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</si>
  <si>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</si>
  <si>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</si>
  <si>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</si>
  <si>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</si>
  <si>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</si>
  <si>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</si>
  <si>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</si>
  <si>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</si>
  <si>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</si>
  <si>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</si>
  <si>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</si>
  <si>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</si>
  <si>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</si>
  <si>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</si>
  <si>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</si>
  <si>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</si>
  <si>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</si>
  <si>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</si>
  <si>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</si>
  <si>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</si>
  <si>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</si>
  <si>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</si>
  <si>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</si>
  <si>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</si>
  <si>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</si>
  <si>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</si>
  <si>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</si>
  <si>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</si>
  <si>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</si>
  <si>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</si>
  <si>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</si>
  <si>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</si>
  <si>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</si>
  <si>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</si>
  <si>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</si>
  <si>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</si>
  <si>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</si>
  <si>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</si>
  <si>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</si>
  <si>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</si>
  <si>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</si>
  <si>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</si>
  <si>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</si>
  <si>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</si>
  <si>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</si>
  <si>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</si>
  <si>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</si>
  <si>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</si>
  <si>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</si>
  <si>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</si>
  <si>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</si>
  <si>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</si>
  <si>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</si>
  <si>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</si>
  <si>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</si>
  <si>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</si>
  <si>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</si>
  <si>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</si>
  <si>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</si>
  <si>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</si>
  <si>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</si>
  <si>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</si>
  <si>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</si>
  <si>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</si>
  <si>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</si>
  <si>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</si>
  <si>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</si>
  <si>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</si>
  <si>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</si>
  <si>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</si>
  <si>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</si>
  <si>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</si>
  <si>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</si>
  <si>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</si>
  <si>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</si>
  <si>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</si>
  <si>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</si>
  <si>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</si>
  <si>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</si>
  <si>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</si>
  <si>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</si>
  <si>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</si>
  <si>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</si>
  <si>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</si>
  <si>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</si>
  <si>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</si>
  <si>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</si>
  <si>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</si>
  <si>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</si>
  <si>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</si>
  <si>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</si>
  <si>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</si>
  <si>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</si>
  <si>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</si>
  <si>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</si>
  <si>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</si>
  <si>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</si>
  <si>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</si>
  <si>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</si>
  <si>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</si>
  <si>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</si>
  <si>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</si>
  <si>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</si>
  <si>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</si>
  <si>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</si>
  <si>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</si>
  <si>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</si>
  <si>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</si>
  <si>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</si>
  <si>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</si>
  <si>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</si>
  <si>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</si>
  <si>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</si>
  <si>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</si>
  <si>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</si>
  <si>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</si>
  <si>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</si>
  <si>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</si>
  <si>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</si>
  <si>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</si>
  <si>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</si>
  <si>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</si>
  <si>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</si>
  <si>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</si>
  <si>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</si>
  <si>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</si>
  <si>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</si>
  <si>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</si>
  <si>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</si>
  <si>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</si>
  <si>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</si>
  <si>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</si>
  <si>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</si>
  <si>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</si>
  <si>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</si>
  <si>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</si>
  <si>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</si>
  <si>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</si>
  <si>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</si>
  <si>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</si>
  <si>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</si>
  <si>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</si>
  <si>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</si>
  <si>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</si>
  <si>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</si>
  <si>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</si>
  <si>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</si>
  <si>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</si>
  <si>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</si>
  <si>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</si>
  <si>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</si>
  <si>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</si>
  <si>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</si>
  <si>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</si>
  <si>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</si>
  <si>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</si>
  <si>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</si>
  <si>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</si>
  <si>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</si>
  <si>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</si>
  <si>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</si>
  <si>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</si>
  <si>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</si>
  <si>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</si>
  <si>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</si>
  <si>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</si>
  <si>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</si>
  <si>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</si>
  <si>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</si>
  <si>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</si>
  <si>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</si>
  <si>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</si>
  <si>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</si>
  <si>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</si>
  <si>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</si>
  <si>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</si>
  <si>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</si>
  <si>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</si>
  <si>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</si>
  <si>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</si>
  <si>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</si>
  <si>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</si>
  <si>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</si>
  <si>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</si>
  <si>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</si>
  <si>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</si>
  <si>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</si>
  <si>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</si>
  <si>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</si>
  <si>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</si>
  <si>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</si>
  <si>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</si>
  <si>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</si>
  <si>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</si>
  <si>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</si>
  <si>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</si>
  <si>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</si>
  <si>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</si>
  <si>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</si>
  <si>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</si>
  <si>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</si>
  <si>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</si>
  <si>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</si>
  <si>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</si>
  <si>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</si>
  <si>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</si>
  <si>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</si>
  <si>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</si>
  <si>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</si>
  <si>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</si>
  <si>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</si>
  <si>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</si>
  <si>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</si>
  <si>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</si>
  <si>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</si>
  <si>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</si>
  <si>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</si>
  <si>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</si>
  <si>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</si>
  <si>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</si>
  <si>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</si>
  <si>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</si>
  <si>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</si>
  <si>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</si>
  <si>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</si>
  <si>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</si>
  <si>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</si>
  <si>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</si>
  <si>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</si>
  <si>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</si>
  <si>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</si>
  <si>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</si>
  <si>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</si>
  <si>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</si>
  <si>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</si>
  <si>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</si>
  <si>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</si>
  <si>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</si>
  <si>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</si>
  <si>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</si>
  <si>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</si>
  <si>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</si>
  <si>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</si>
  <si>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</si>
  <si>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</si>
  <si>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</si>
  <si>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</si>
  <si>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</si>
  <si>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</si>
  <si>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</si>
  <si>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</si>
  <si>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</si>
  <si>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</si>
  <si>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</si>
  <si>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</si>
  <si>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</si>
  <si>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</si>
  <si>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</si>
  <si>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</si>
  <si>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</si>
  <si>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</si>
  <si>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</si>
  <si>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</si>
  <si>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</si>
  <si>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</si>
  <si>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</si>
  <si>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</si>
  <si>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</si>
  <si>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</si>
  <si>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</si>
  <si>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</si>
  <si>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</si>
  <si>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</si>
  <si>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</si>
  <si>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</si>
  <si>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</si>
  <si>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</si>
  <si>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</si>
  <si>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</si>
  <si>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</si>
  <si>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</si>
  <si>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</si>
  <si>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</si>
  <si>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</si>
  <si>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</si>
  <si>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</si>
  <si>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</si>
  <si>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</si>
  <si>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</si>
  <si>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</si>
  <si>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</si>
  <si>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</si>
  <si>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</si>
  <si>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</si>
  <si>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</si>
  <si>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</si>
  <si>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</si>
  <si>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</si>
  <si>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</si>
  <si>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</si>
  <si>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</si>
  <si>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</si>
  <si>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</si>
  <si>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</si>
  <si>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</si>
  <si>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</si>
  <si>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</si>
  <si>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</si>
  <si>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</si>
  <si>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</si>
  <si>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</si>
  <si>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</si>
  <si>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</si>
  <si>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</si>
  <si>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</si>
  <si>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</si>
  <si>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</si>
  <si>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</si>
  <si>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</si>
  <si>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</si>
  <si>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</si>
  <si>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</si>
  <si>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</si>
  <si>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</si>
  <si>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</si>
  <si>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</si>
  <si>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</si>
  <si>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</si>
  <si>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</si>
  <si>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</si>
  <si>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</si>
  <si>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</si>
  <si>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</si>
  <si>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</si>
  <si>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</si>
  <si>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</si>
  <si>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</si>
  <si>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</si>
  <si>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</si>
  <si>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</si>
  <si>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</si>
  <si>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</si>
  <si>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</si>
  <si>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</si>
  <si>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</si>
  <si>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</si>
  <si>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</si>
  <si>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</si>
  <si>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</si>
  <si>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</si>
  <si>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</si>
  <si>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</si>
  <si>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</si>
  <si>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</si>
  <si>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</si>
  <si>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</si>
  <si>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</si>
  <si>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</si>
  <si>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</si>
  <si>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</si>
  <si>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</si>
  <si>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</si>
  <si>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</si>
  <si>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</si>
  <si>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</si>
  <si>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</si>
  <si>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</si>
  <si>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</si>
  <si>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</si>
  <si>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</si>
  <si>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</si>
  <si>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</si>
  <si>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</si>
  <si>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</si>
  <si>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</si>
  <si>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</si>
  <si>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</si>
  <si>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</si>
  <si>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</si>
  <si>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</si>
  <si>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</si>
  <si>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</si>
  <si>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</si>
  <si>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</si>
  <si>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</si>
  <si>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</si>
  <si>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</si>
  <si>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</si>
  <si>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</si>
  <si>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</si>
  <si>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</si>
  <si>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</si>
  <si>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</si>
  <si>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</si>
  <si>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</si>
  <si>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</si>
  <si>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</si>
  <si>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</si>
  <si>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</si>
  <si>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</si>
  <si>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</si>
  <si>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</si>
  <si>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</si>
  <si>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</si>
  <si>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</si>
  <si>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</si>
  <si>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</si>
  <si>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</si>
  <si>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</si>
  <si>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</si>
  <si>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</si>
  <si>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</si>
  <si>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</si>
  <si>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</si>
  <si>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</si>
  <si>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</si>
  <si>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</si>
  <si>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</si>
  <si>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</si>
  <si>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</si>
  <si>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</si>
  <si>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</si>
  <si>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</si>
  <si>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</si>
  <si>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</si>
  <si>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</si>
  <si>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</si>
  <si>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</si>
  <si>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</si>
  <si>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</si>
  <si>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</si>
  <si>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</si>
  <si>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</si>
  <si>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</si>
  <si>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</si>
  <si>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</si>
  <si>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</si>
  <si>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</si>
  <si>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</si>
  <si>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</si>
  <si>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</si>
  <si>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</si>
  <si>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</si>
  <si>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</si>
  <si>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</si>
  <si>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</si>
  <si>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</si>
  <si>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</si>
  <si>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</si>
  <si>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</si>
  <si>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</si>
  <si>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</si>
  <si>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</si>
  <si>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</si>
  <si>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</si>
  <si>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</si>
  <si>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</si>
  <si>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</si>
  <si>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</si>
  <si>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</si>
  <si>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</si>
  <si>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</si>
  <si>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</si>
  <si>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</si>
  <si>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</si>
  <si>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</si>
  <si>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</si>
  <si>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</si>
  <si>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</si>
  <si>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</si>
  <si>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</si>
  <si>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</si>
  <si>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</si>
  <si>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</si>
  <si>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</si>
  <si>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</si>
  <si>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</si>
  <si>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</si>
  <si>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</si>
  <si>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</si>
  <si>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</si>
  <si>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</si>
  <si>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</si>
  <si>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</si>
  <si>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</si>
  <si>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</si>
  <si>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</si>
  <si>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</si>
  <si>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</si>
  <si>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</si>
  <si>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</si>
  <si>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</si>
  <si>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</si>
  <si>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</si>
  <si>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</si>
  <si>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</si>
  <si>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</si>
  <si>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</si>
  <si>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</si>
  <si>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</si>
  <si>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</si>
  <si>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</si>
  <si>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</si>
  <si>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</si>
  <si>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</si>
  <si>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</si>
  <si>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</si>
  <si>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</si>
  <si>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</si>
  <si>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</si>
  <si>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</si>
  <si>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</si>
  <si>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</si>
  <si>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</si>
  <si>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</si>
  <si>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</si>
  <si>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</si>
  <si>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</si>
  <si>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</si>
  <si>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</si>
  <si>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</si>
  <si>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</si>
  <si>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</si>
  <si>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</si>
  <si>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</si>
  <si>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</si>
  <si>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</si>
  <si>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</si>
  <si>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</si>
  <si>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</si>
  <si>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</si>
  <si>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</si>
  <si>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</si>
  <si>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</si>
  <si>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</si>
  <si>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</si>
  <si>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</si>
  <si>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</si>
  <si>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</si>
  <si>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</si>
  <si>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</si>
  <si>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</si>
  <si>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</si>
  <si>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</si>
  <si>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</si>
  <si>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</si>
  <si>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</si>
  <si>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</si>
  <si>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</si>
  <si>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</si>
  <si>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</si>
  <si>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</si>
  <si>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</si>
  <si>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</si>
  <si>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</si>
  <si>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</si>
  <si>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</si>
  <si>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</si>
  <si>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</si>
  <si>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</si>
  <si>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</si>
  <si>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</si>
  <si>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</si>
  <si>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</si>
  <si>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</si>
  <si>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</si>
  <si>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</si>
  <si>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</si>
  <si>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</si>
  <si>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</si>
  <si>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</si>
  <si>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</si>
  <si>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</si>
  <si>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</si>
  <si>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</si>
  <si>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</si>
  <si>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</si>
  <si>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</si>
  <si>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</si>
  <si>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</si>
  <si>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</si>
  <si>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</si>
  <si>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</si>
  <si>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</si>
  <si>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</si>
  <si>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</si>
  <si>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</si>
  <si>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</si>
  <si>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</si>
  <si>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</si>
  <si>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</si>
  <si>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</si>
  <si>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</si>
  <si>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</si>
  <si>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</si>
  <si>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</si>
  <si>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</si>
  <si>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</si>
  <si>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</si>
  <si>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</si>
  <si>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</si>
  <si>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</si>
  <si>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</si>
  <si>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</si>
  <si>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</si>
  <si>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</si>
  <si>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</si>
  <si>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</si>
  <si>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</si>
  <si>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</si>
  <si>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</si>
  <si>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</si>
  <si>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</si>
  <si>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</si>
  <si>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</si>
  <si>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</si>
  <si>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</si>
  <si>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</si>
  <si>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</si>
  <si>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</si>
  <si>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</si>
  <si>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</si>
  <si>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</si>
  <si>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</si>
  <si>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</si>
  <si>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</si>
  <si>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</si>
  <si>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</si>
  <si>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</si>
  <si>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</si>
  <si>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</si>
  <si>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</si>
  <si>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</si>
  <si>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</si>
  <si>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</si>
  <si>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</si>
  <si>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</si>
  <si>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</si>
  <si>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</si>
  <si>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</si>
  <si>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</si>
  <si>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</si>
  <si>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</si>
  <si>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</si>
  <si>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</si>
  <si>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</si>
  <si>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</si>
  <si>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</si>
  <si>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</si>
  <si>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</si>
  <si>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</si>
  <si>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</si>
  <si>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</si>
  <si>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</si>
  <si>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</si>
  <si>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</si>
  <si>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</si>
  <si>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</si>
  <si>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</si>
  <si>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</si>
  <si>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</si>
  <si>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</si>
  <si>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</si>
  <si>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</si>
  <si>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</si>
  <si>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</si>
  <si>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</si>
  <si>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</si>
  <si>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</si>
  <si>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</si>
  <si>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</si>
  <si>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</si>
  <si>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</si>
  <si>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</si>
  <si>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</si>
  <si>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</si>
  <si>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</si>
  <si>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</si>
  <si>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</si>
  <si>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</si>
  <si>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</si>
  <si>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</si>
  <si>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</si>
  <si>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</si>
  <si>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</si>
  <si>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</si>
  <si>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</si>
  <si>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</si>
  <si>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</si>
  <si>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</si>
  <si>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</si>
  <si>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</si>
  <si>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</si>
  <si>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</si>
  <si>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</si>
  <si>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</si>
  <si>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</si>
  <si>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</si>
  <si>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</si>
  <si>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</si>
  <si>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</si>
  <si>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2.0 (19.10.2023)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</si>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</sst>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170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71" fontId="0" fillId="5" borderId="1" xfId="0" applyNumberFormat="1" applyFill="1" applyBorder="1" applyProtection="1">
      <protection locked="0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  <xf numFmtId="0" fontId="11" fillId="0" borderId="0" xfId="1" applyProtection="1"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14" fillId="0" borderId="0" xfId="0" applyFont="1" applyAlignment="1" applyProtection="1">
      <alignment horizontal="center"/>
    </xf>
    <xf numFmtId="0" fontId="0" fillId="0" borderId="6" xfId="0" applyBorder="1" applyProtection="1"/>
    <xf numFmtId="0" fontId="18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 vertical="top"/>
    </xf>
    <xf numFmtId="0" fontId="18" fillId="0" borderId="0" xfId="0" applyFont="1" applyAlignment="1" applyProtection="1">
      <alignment horizontal="center" vertical="top"/>
    </xf>
    <xf numFmtId="14" fontId="5" fillId="0" borderId="0" xfId="0" applyNumberFormat="1" applyFont="1" applyAlignment="1" applyProtection="1">
      <alignment horizontal="center" wrapText="1"/>
    </xf>
    <xf numFmtId="14" fontId="0" fillId="0" borderId="0" xfId="0" applyNumberFormat="1" applyProtection="1"/>
    <xf numFmtId="0" fontId="13" fillId="0" borderId="0" xfId="0" applyFont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F0691BBA-F5E0-64BE-8471-ECDADA32E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H17" sqref="H17"/>
    </sheetView>
  </sheetViews>
  <sheetFormatPr baseColWidth="10" defaultColWidth="10.85546875" defaultRowHeight="15" x14ac:dyDescent="0.25"/>
  <cols>
    <col min="1" max="1" width="3.85546875" style="88" customWidth="1"/>
    <col min="2" max="2" width="2.42578125" style="88" customWidth="1"/>
    <col min="3" max="10" width="10.85546875" style="88"/>
    <col min="11" max="11" width="13.140625" style="88" customWidth="1"/>
    <col min="12" max="12" width="2.85546875" style="88" customWidth="1"/>
    <col min="13" max="16384" width="10.85546875" style="88"/>
  </cols>
  <sheetData>
    <row r="2" spans="2:12" x14ac:dyDescent="0.25">
      <c r="B2" s="85"/>
      <c r="C2" s="86"/>
      <c r="D2" s="86"/>
      <c r="E2" s="86"/>
      <c r="F2" s="86"/>
      <c r="G2" s="86"/>
      <c r="H2" s="86"/>
      <c r="I2" s="86"/>
      <c r="J2" s="86"/>
      <c r="K2" s="86"/>
      <c r="L2" s="87"/>
    </row>
    <row r="3" spans="2:12" ht="36" x14ac:dyDescent="0.55000000000000004">
      <c r="B3" s="89"/>
      <c r="C3" s="90" t="s">
        <v>58973</v>
      </c>
      <c r="D3" s="90"/>
      <c r="E3" s="90"/>
      <c r="F3" s="90"/>
      <c r="G3" s="90"/>
      <c r="H3" s="90"/>
      <c r="I3" s="90"/>
      <c r="J3" s="90"/>
      <c r="K3" s="90"/>
      <c r="L3" s="91"/>
    </row>
    <row r="4" spans="2:12" ht="153" customHeight="1" x14ac:dyDescent="0.5">
      <c r="B4" s="89"/>
      <c r="C4" s="92" t="s">
        <v>58971</v>
      </c>
      <c r="D4" s="92"/>
      <c r="E4" s="92"/>
      <c r="F4" s="92"/>
      <c r="G4" s="92"/>
      <c r="H4" s="92"/>
      <c r="I4" s="92"/>
      <c r="J4" s="92"/>
      <c r="K4" s="92"/>
      <c r="L4" s="91"/>
    </row>
    <row r="5" spans="2:12" ht="36" customHeight="1" x14ac:dyDescent="0.25">
      <c r="B5" s="89"/>
      <c r="C5" s="93"/>
      <c r="D5" s="94" t="s">
        <v>58972</v>
      </c>
      <c r="E5" s="94"/>
      <c r="F5" s="94"/>
      <c r="G5" s="94"/>
      <c r="H5" s="94"/>
      <c r="I5" s="94"/>
      <c r="J5" s="94"/>
      <c r="K5" s="93"/>
      <c r="L5" s="91"/>
    </row>
    <row r="6" spans="2:12" x14ac:dyDescent="0.25">
      <c r="B6" s="89"/>
      <c r="L6" s="91"/>
    </row>
    <row r="7" spans="2:12" ht="51" customHeight="1" x14ac:dyDescent="0.25">
      <c r="B7" s="89"/>
      <c r="C7" s="95" t="s">
        <v>59026</v>
      </c>
      <c r="D7" s="95"/>
      <c r="E7" s="95"/>
      <c r="F7" s="95"/>
      <c r="G7" s="95"/>
      <c r="H7" s="95"/>
      <c r="I7" s="95"/>
      <c r="J7" s="95"/>
      <c r="K7" s="95"/>
      <c r="L7" s="91"/>
    </row>
    <row r="8" spans="2:12" x14ac:dyDescent="0.25">
      <c r="B8" s="89"/>
      <c r="C8" s="96"/>
      <c r="L8" s="91"/>
    </row>
    <row r="9" spans="2:12" x14ac:dyDescent="0.25">
      <c r="B9" s="89"/>
      <c r="F9" s="88" t="s">
        <v>1308</v>
      </c>
      <c r="G9" s="88" t="s">
        <v>59023</v>
      </c>
      <c r="L9" s="91"/>
    </row>
    <row r="10" spans="2:12" x14ac:dyDescent="0.25">
      <c r="B10" s="89"/>
      <c r="L10" s="91"/>
    </row>
    <row r="11" spans="2:12" x14ac:dyDescent="0.25">
      <c r="B11" s="89"/>
      <c r="L11" s="91"/>
    </row>
    <row r="12" spans="2:12" x14ac:dyDescent="0.25">
      <c r="B12" s="89"/>
      <c r="H12" s="97" t="s">
        <v>59027</v>
      </c>
      <c r="L12" s="91"/>
    </row>
    <row r="13" spans="2:12" x14ac:dyDescent="0.25">
      <c r="B13" s="89"/>
      <c r="L13" s="91"/>
    </row>
    <row r="14" spans="2:12" x14ac:dyDescent="0.25">
      <c r="B14" s="89"/>
      <c r="L14" s="91"/>
    </row>
    <row r="15" spans="2:12" x14ac:dyDescent="0.25">
      <c r="B15" s="89"/>
      <c r="L15" s="91"/>
    </row>
    <row r="16" spans="2:12" x14ac:dyDescent="0.25">
      <c r="B16" s="89"/>
      <c r="L16" s="91"/>
    </row>
    <row r="17" spans="2:12" ht="15" customHeight="1" x14ac:dyDescent="0.25">
      <c r="B17" s="89"/>
      <c r="D17" s="84" t="s">
        <v>59025</v>
      </c>
      <c r="H17" s="84" t="s">
        <v>59024</v>
      </c>
      <c r="L17" s="91"/>
    </row>
    <row r="18" spans="2:12" ht="34.5" customHeight="1" x14ac:dyDescent="0.25">
      <c r="B18" s="89"/>
      <c r="L18" s="91"/>
    </row>
    <row r="19" spans="2:12" x14ac:dyDescent="0.25">
      <c r="B19" s="89"/>
      <c r="L19" s="91"/>
    </row>
    <row r="20" spans="2:12" x14ac:dyDescent="0.25">
      <c r="B20" s="89"/>
      <c r="L20" s="91"/>
    </row>
    <row r="21" spans="2:12" x14ac:dyDescent="0.25">
      <c r="B21" s="89"/>
      <c r="L21" s="91"/>
    </row>
    <row r="22" spans="2:12" x14ac:dyDescent="0.25">
      <c r="B22" s="89"/>
      <c r="L22" s="91"/>
    </row>
    <row r="23" spans="2:12" x14ac:dyDescent="0.25">
      <c r="B23" s="89"/>
      <c r="L23" s="91"/>
    </row>
    <row r="24" spans="2:12" x14ac:dyDescent="0.25">
      <c r="B24" s="89"/>
      <c r="L24" s="91"/>
    </row>
    <row r="25" spans="2:12" x14ac:dyDescent="0.25">
      <c r="B25" s="89"/>
      <c r="L25" s="91"/>
    </row>
    <row r="26" spans="2:12" x14ac:dyDescent="0.2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100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20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21" t="s">
        <v>59013</v>
      </c>
      <c r="O1" s="22" t="s">
        <v>59012</v>
      </c>
    </row>
    <row r="2" spans="1:17" ht="76.5" customHeight="1" x14ac:dyDescent="0.25">
      <c r="A2" s="23"/>
      <c r="B2" s="24"/>
      <c r="C2" s="79" t="s">
        <v>58974</v>
      </c>
      <c r="D2" s="79"/>
      <c r="E2" s="79"/>
      <c r="F2" s="79"/>
      <c r="G2" s="25"/>
      <c r="H2" s="25"/>
      <c r="I2" s="25"/>
      <c r="J2" s="25"/>
      <c r="K2" s="25"/>
      <c r="L2" s="26"/>
      <c r="M2" s="26"/>
      <c r="N2" s="27"/>
      <c r="O2" s="28"/>
      <c r="P2" s="29" t="s">
        <v>5</v>
      </c>
      <c r="Q2" s="27"/>
    </row>
    <row r="3" spans="1:17" x14ac:dyDescent="0.25">
      <c r="B3" s="30"/>
      <c r="N3" s="31"/>
      <c r="O3" s="32"/>
      <c r="P3" s="34" t="s">
        <v>2</v>
      </c>
      <c r="Q3" s="31"/>
    </row>
    <row r="4" spans="1:17" x14ac:dyDescent="0.25">
      <c r="B4" s="30"/>
      <c r="C4" s="2" t="s">
        <v>58980</v>
      </c>
      <c r="G4" s="33"/>
      <c r="H4" s="33"/>
      <c r="I4" s="33"/>
      <c r="J4" s="33"/>
      <c r="K4" s="33"/>
      <c r="L4" s="33"/>
      <c r="M4" s="33"/>
      <c r="N4" s="31"/>
      <c r="O4" s="32"/>
      <c r="P4" s="65"/>
      <c r="Q4" s="31"/>
    </row>
    <row r="5" spans="1:17" x14ac:dyDescent="0.25">
      <c r="B5" s="30"/>
      <c r="C5" s="1" t="s">
        <v>1306</v>
      </c>
      <c r="D5" s="76" t="s">
        <v>59014</v>
      </c>
      <c r="E5" s="77"/>
      <c r="F5" s="78"/>
      <c r="G5" s="35"/>
      <c r="H5" s="35"/>
      <c r="I5" s="35"/>
      <c r="J5" s="35"/>
      <c r="K5" s="35"/>
      <c r="L5" s="35"/>
      <c r="M5" s="35"/>
      <c r="N5" s="31"/>
      <c r="O5" s="32"/>
      <c r="P5" s="37" t="s">
        <v>3</v>
      </c>
      <c r="Q5" s="31"/>
    </row>
    <row r="6" spans="1:17" hidden="1" x14ac:dyDescent="0.25">
      <c r="B6" s="30"/>
      <c r="C6" s="64"/>
      <c r="D6" s="82"/>
      <c r="E6" s="83"/>
      <c r="F6" s="35"/>
      <c r="G6" s="35"/>
      <c r="H6" s="35"/>
      <c r="I6" s="35"/>
      <c r="J6" s="35"/>
      <c r="K6" s="35"/>
      <c r="L6" s="35"/>
      <c r="M6" s="35"/>
      <c r="N6" s="31"/>
      <c r="O6" s="32"/>
      <c r="Q6" s="31"/>
    </row>
    <row r="7" spans="1:17" x14ac:dyDescent="0.25">
      <c r="B7" s="30"/>
      <c r="C7" s="36" t="s">
        <v>58981</v>
      </c>
      <c r="D7" s="12">
        <v>51.5</v>
      </c>
      <c r="E7" s="13">
        <v>9.4</v>
      </c>
      <c r="F7" s="35"/>
      <c r="G7" s="35"/>
      <c r="H7" s="35"/>
      <c r="I7" s="35"/>
      <c r="J7" s="35"/>
      <c r="K7" s="35"/>
      <c r="L7" s="35"/>
      <c r="M7" s="35"/>
      <c r="N7" s="31"/>
      <c r="O7" s="32"/>
      <c r="Q7" s="31"/>
    </row>
    <row r="8" spans="1:17" x14ac:dyDescent="0.25">
      <c r="B8" s="30"/>
      <c r="C8" s="68" t="s">
        <v>59015</v>
      </c>
      <c r="D8" s="38"/>
      <c r="E8" s="38"/>
      <c r="F8" s="35"/>
      <c r="G8" s="35"/>
      <c r="N8" s="39"/>
      <c r="O8" s="32"/>
      <c r="P8" s="40" t="s">
        <v>4</v>
      </c>
      <c r="Q8" s="31"/>
    </row>
    <row r="9" spans="1:17" x14ac:dyDescent="0.25">
      <c r="B9" s="30"/>
      <c r="C9" s="41" t="s">
        <v>58975</v>
      </c>
      <c r="D9" s="42" t="s">
        <v>1311</v>
      </c>
      <c r="E9" s="42" t="s">
        <v>1312</v>
      </c>
      <c r="F9" s="42" t="s">
        <v>1313</v>
      </c>
      <c r="G9" s="42" t="s">
        <v>1314</v>
      </c>
      <c r="H9" s="42" t="s">
        <v>1315</v>
      </c>
      <c r="I9" s="42" t="s">
        <v>1316</v>
      </c>
      <c r="J9" s="42" t="s">
        <v>1317</v>
      </c>
      <c r="K9" s="42" t="s">
        <v>1318</v>
      </c>
      <c r="L9" s="42" t="s">
        <v>1319</v>
      </c>
      <c r="M9" s="42" t="s">
        <v>1320</v>
      </c>
      <c r="N9" s="31"/>
      <c r="O9" s="43"/>
      <c r="P9" s="44"/>
      <c r="Q9" s="45"/>
    </row>
    <row r="10" spans="1:17" x14ac:dyDescent="0.25">
      <c r="B10" s="30"/>
      <c r="C10" s="46" t="s">
        <v>58968</v>
      </c>
      <c r="D10" s="14">
        <v>180</v>
      </c>
      <c r="E10" s="14">
        <v>90</v>
      </c>
      <c r="F10" s="14">
        <v>45</v>
      </c>
      <c r="G10" s="14"/>
      <c r="H10" s="14"/>
      <c r="I10" s="14"/>
      <c r="J10" s="14"/>
      <c r="K10" s="14"/>
      <c r="L10" s="14"/>
      <c r="M10" s="14"/>
      <c r="N10" s="31"/>
    </row>
    <row r="11" spans="1:17" x14ac:dyDescent="0.25">
      <c r="B11" s="30"/>
      <c r="C11" s="46" t="s">
        <v>58967</v>
      </c>
      <c r="D11" s="14">
        <v>30</v>
      </c>
      <c r="E11" s="14">
        <v>10</v>
      </c>
      <c r="F11" s="14">
        <v>35</v>
      </c>
      <c r="G11" s="14"/>
      <c r="H11" s="14"/>
      <c r="I11" s="14"/>
      <c r="J11" s="14"/>
      <c r="K11" s="14"/>
      <c r="L11" s="14"/>
      <c r="M11" s="14"/>
      <c r="N11" s="31"/>
    </row>
    <row r="12" spans="1:17" x14ac:dyDescent="0.25">
      <c r="B12" s="30"/>
      <c r="C12" s="46" t="s">
        <v>58945</v>
      </c>
      <c r="D12" s="15">
        <v>5</v>
      </c>
      <c r="E12" s="15">
        <v>5</v>
      </c>
      <c r="F12" s="15">
        <v>5</v>
      </c>
      <c r="G12" s="15"/>
      <c r="H12" s="15"/>
      <c r="I12" s="15"/>
      <c r="J12" s="15"/>
      <c r="K12" s="15"/>
      <c r="L12" s="15"/>
      <c r="M12" s="70"/>
      <c r="N12" s="31"/>
    </row>
    <row r="13" spans="1:17" x14ac:dyDescent="0.25">
      <c r="B13" s="30"/>
      <c r="C13" s="46" t="s">
        <v>58946</v>
      </c>
      <c r="D13" s="16">
        <v>2</v>
      </c>
      <c r="E13" s="16">
        <v>2</v>
      </c>
      <c r="F13" s="16">
        <v>1</v>
      </c>
      <c r="G13" s="16"/>
      <c r="H13" s="16"/>
      <c r="I13" s="16"/>
      <c r="J13" s="16"/>
      <c r="K13" s="16"/>
      <c r="L13" s="16"/>
      <c r="M13" s="71"/>
      <c r="N13" s="31"/>
    </row>
    <row r="14" spans="1:17" x14ac:dyDescent="0.25">
      <c r="B14" s="30"/>
      <c r="C14" s="46" t="s">
        <v>58947</v>
      </c>
      <c r="D14" s="16">
        <v>2</v>
      </c>
      <c r="E14" s="16">
        <v>100</v>
      </c>
      <c r="F14" s="16">
        <v>1</v>
      </c>
      <c r="G14" s="16"/>
      <c r="H14" s="16"/>
      <c r="I14" s="16"/>
      <c r="J14" s="16"/>
      <c r="K14" s="16"/>
      <c r="L14" s="16"/>
      <c r="M14" s="71"/>
      <c r="N14" s="31"/>
    </row>
    <row r="15" spans="1:17" x14ac:dyDescent="0.25">
      <c r="B15" s="30"/>
      <c r="C15" s="47" t="s">
        <v>9632</v>
      </c>
      <c r="D15" s="48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20 Stück; 27,6 m^2; 3,6 kWp</v>
      </c>
      <c r="E15" s="48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1000 Stück; 1300 m^2; 165 kWp</v>
      </c>
      <c r="F15" s="48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5 Stück; 9,75 m^2; 1,38 kWp</v>
      </c>
      <c r="G15" s="48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8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8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8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8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8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8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9"/>
    </row>
    <row r="16" spans="1:17" x14ac:dyDescent="0.25">
      <c r="B16" s="30"/>
      <c r="C16" s="46" t="s">
        <v>58969</v>
      </c>
      <c r="D16" s="8" t="s">
        <v>58956</v>
      </c>
      <c r="E16" s="8" t="s">
        <v>58956</v>
      </c>
      <c r="F16" s="8" t="s">
        <v>58956</v>
      </c>
      <c r="G16" s="8"/>
      <c r="H16" s="8"/>
      <c r="I16" s="8"/>
      <c r="J16" s="8"/>
      <c r="K16" s="8"/>
      <c r="L16" s="8"/>
      <c r="M16" s="72"/>
      <c r="N16" s="31"/>
    </row>
    <row r="17" spans="2:15" x14ac:dyDescent="0.25">
      <c r="B17" s="30"/>
      <c r="C17" s="46" t="s">
        <v>9627</v>
      </c>
      <c r="D17" s="7" t="s">
        <v>33285</v>
      </c>
      <c r="E17" s="7" t="s">
        <v>33285</v>
      </c>
      <c r="F17" s="7" t="s">
        <v>59003</v>
      </c>
      <c r="G17" s="7"/>
      <c r="H17" s="7"/>
      <c r="I17" s="7"/>
      <c r="J17" s="7"/>
      <c r="K17" s="7"/>
      <c r="L17" s="7"/>
      <c r="M17" s="73"/>
      <c r="N17" s="31"/>
    </row>
    <row r="18" spans="2:15" x14ac:dyDescent="0.25">
      <c r="B18" s="30"/>
      <c r="C18" s="46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4"/>
      <c r="N18" s="31"/>
      <c r="O18" s="35"/>
    </row>
    <row r="19" spans="2:15" ht="30" x14ac:dyDescent="0.25">
      <c r="B19" s="30"/>
      <c r="C19" s="46" t="s">
        <v>58965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31"/>
    </row>
    <row r="20" spans="2:15" ht="30" x14ac:dyDescent="0.25">
      <c r="B20" s="30"/>
      <c r="C20" s="46" t="s">
        <v>58966</v>
      </c>
      <c r="D20" s="7" t="s">
        <v>30114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31"/>
    </row>
    <row r="21" spans="2:15" x14ac:dyDescent="0.25">
      <c r="B21" s="30"/>
      <c r="C21" s="46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31"/>
    </row>
    <row r="22" spans="2:15" x14ac:dyDescent="0.25">
      <c r="B22" s="30"/>
      <c r="C22" s="46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4"/>
      <c r="N22" s="31"/>
    </row>
    <row r="23" spans="2:15" x14ac:dyDescent="0.25">
      <c r="B23" s="30"/>
      <c r="C23" s="46" t="s">
        <v>58979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31"/>
    </row>
    <row r="24" spans="2:15" x14ac:dyDescent="0.25">
      <c r="B24" s="30"/>
      <c r="C24" s="56" t="s">
        <v>58976</v>
      </c>
      <c r="D24" s="17">
        <v>1</v>
      </c>
      <c r="E24" s="17">
        <v>1</v>
      </c>
      <c r="F24" s="17">
        <v>1</v>
      </c>
      <c r="G24" s="17"/>
      <c r="H24" s="17"/>
      <c r="I24" s="17"/>
      <c r="J24" s="17"/>
      <c r="K24" s="17"/>
      <c r="L24" s="17"/>
      <c r="M24" s="75"/>
      <c r="N24" s="31"/>
    </row>
    <row r="25" spans="2:15" x14ac:dyDescent="0.25">
      <c r="B25" s="30"/>
      <c r="C25" s="56" t="s">
        <v>58977</v>
      </c>
      <c r="D25" s="17">
        <v>2</v>
      </c>
      <c r="E25" s="17">
        <v>2</v>
      </c>
      <c r="F25" s="17">
        <v>2</v>
      </c>
      <c r="G25" s="17"/>
      <c r="H25" s="17"/>
      <c r="I25" s="17"/>
      <c r="J25" s="17"/>
      <c r="K25" s="17"/>
      <c r="L25" s="17"/>
      <c r="M25" s="75"/>
      <c r="N25" s="31"/>
    </row>
    <row r="26" spans="2:15" ht="15.75" customHeight="1" x14ac:dyDescent="0.25">
      <c r="B26" s="30"/>
      <c r="C26" s="56" t="s">
        <v>58978</v>
      </c>
      <c r="D26" s="17">
        <v>0</v>
      </c>
      <c r="E26" s="17">
        <v>0</v>
      </c>
      <c r="F26" s="17">
        <v>0</v>
      </c>
      <c r="G26" s="17"/>
      <c r="H26" s="17"/>
      <c r="I26" s="17"/>
      <c r="J26" s="17"/>
      <c r="K26" s="17"/>
      <c r="L26" s="17"/>
      <c r="M26" s="75"/>
      <c r="N26" s="31"/>
    </row>
    <row r="27" spans="2:15" hidden="1" x14ac:dyDescent="0.25">
      <c r="B27" s="30"/>
      <c r="C27" s="50" t="s">
        <v>59020</v>
      </c>
      <c r="D27" s="53" t="str">
        <f>VLOOKUP(D19,IF(D18=Dropdown_Data!$C$25,Dropdown_Data!$A$37:$B$25188,Dropdown_Data!$H$37:$I$548),2,FALSE)</f>
        <v>Aleo_S16_180__2007__E__</v>
      </c>
      <c r="E27" s="53" t="str">
        <f>VLOOKUP(E19,IF(E18=Dropdown_Data!$C$25,Dropdown_Data!$A$37:$B$25188,Dropdown_Data!$H$37:$I$548),2,FALSE)</f>
        <v>Aavid_Solar_ASMS_165P</v>
      </c>
      <c r="F27" s="53" t="str">
        <f>VLOOKUP(F19,IF(F18=Dropdown_Data!$C$25,Dropdown_Data!$A$37:$B$25188,Dropdown_Data!$H$37:$I$548),2,FALSE)</f>
        <v>Advance_Power_API_P275</v>
      </c>
      <c r="G27" s="53" t="e">
        <f>VLOOKUP(G19,IF(G18=Dropdown_Data!$C$25,Dropdown_Data!$A$37:$B$25188,Dropdown_Data!$H$37:$I$548),2,FALSE)</f>
        <v>#N/A</v>
      </c>
      <c r="H27" s="53" t="e">
        <f>VLOOKUP(H19,IF(H18=Dropdown_Data!$C$25,Dropdown_Data!$A$37:$B$25188,Dropdown_Data!$H$37:$I$548),2,FALSE)</f>
        <v>#N/A</v>
      </c>
      <c r="I27" s="53" t="e">
        <f>VLOOKUP(I19,IF(I18=Dropdown_Data!$C$25,Dropdown_Data!$A$37:$B$25188,Dropdown_Data!$H$37:$I$548),2,FALSE)</f>
        <v>#N/A</v>
      </c>
      <c r="J27" s="53" t="e">
        <f>VLOOKUP(J19,IF(J18=Dropdown_Data!$C$25,Dropdown_Data!$A$37:$B$25188,Dropdown_Data!$H$37:$I$548),2,FALSE)</f>
        <v>#N/A</v>
      </c>
      <c r="K27" s="53" t="e">
        <f>VLOOKUP(K19,IF(K18=Dropdown_Data!$C$25,Dropdown_Data!$A$37:$B$25188,Dropdown_Data!$H$37:$I$548),2,FALSE)</f>
        <v>#N/A</v>
      </c>
      <c r="L27" s="53" t="e">
        <f>VLOOKUP(L19,IF(L18=Dropdown_Data!$C$25,Dropdown_Data!$A$37:$B$25188,Dropdown_Data!$H$37:$I$548),2,FALSE)</f>
        <v>#N/A</v>
      </c>
      <c r="M27" s="54" t="e">
        <f>VLOOKUP(M19,IF(M18=Dropdown_Data!$C$25,Dropdown_Data!$A$37:$B$25188,Dropdown_Data!$H$37:$I$548),2,FALSE)</f>
        <v>#N/A</v>
      </c>
      <c r="N27" s="31"/>
    </row>
    <row r="28" spans="2:15" hidden="1" x14ac:dyDescent="0.25">
      <c r="B28" s="30"/>
      <c r="C28" s="50" t="s">
        <v>59021</v>
      </c>
      <c r="D28" s="55" t="str">
        <f>VLOOKUP(D20,Dropdown_Data!$E$37:$F$3822,2,FALSE)</f>
        <v>AU_Optronics__PM250MA0_275__240V_</v>
      </c>
      <c r="E28" s="55" t="str">
        <f>VLOOKUP(E20,Dropdown_Data!$E$37:$F$3822,2,FALSE)</f>
        <v>KACO__blueplanet_3601xi__240V_</v>
      </c>
      <c r="F28" s="55" t="str">
        <f>VLOOKUP(F20,Dropdown_Data!$E$37:$F$3822,2,FALSE)</f>
        <v>Delta_Electronics__SOLIVIA_7_6_NA_G4_TL__208V_</v>
      </c>
      <c r="G28" s="55" t="e">
        <f>VLOOKUP(G20,Dropdown_Data!$E$37:$F$3822,2,FALSE)</f>
        <v>#N/A</v>
      </c>
      <c r="H28" s="55" t="e">
        <f>VLOOKUP(H20,Dropdown_Data!$E$37:$F$3822,2,FALSE)</f>
        <v>#N/A</v>
      </c>
      <c r="I28" s="55" t="e">
        <f>VLOOKUP(I20,Dropdown_Data!$E$37:$F$3822,2,FALSE)</f>
        <v>#N/A</v>
      </c>
      <c r="J28" s="55" t="e">
        <f>VLOOKUP(J20,Dropdown_Data!$E$37:$F$3822,2,FALSE)</f>
        <v>#N/A</v>
      </c>
      <c r="K28" s="55" t="e">
        <f>VLOOKUP(K20,Dropdown_Data!$E$37:$F$3822,2,FALSE)</f>
        <v>#N/A</v>
      </c>
      <c r="L28" s="55" t="e">
        <f>VLOOKUP(L20,Dropdown_Data!$E$37:$F$3822,2,FALSE)</f>
        <v>#N/A</v>
      </c>
      <c r="M28" s="55" t="e">
        <f>VLOOKUP(M20,Dropdown_Data!$E$37:$F$3822,2,FALSE)</f>
        <v>#N/A</v>
      </c>
      <c r="N28" s="31"/>
    </row>
    <row r="29" spans="2:15" hidden="1" x14ac:dyDescent="0.25">
      <c r="B29" s="30"/>
      <c r="C29" s="50" t="s">
        <v>59022</v>
      </c>
      <c r="D29" s="59">
        <f>IF(ISTEXT(D16),VLOOKUP(D16,Dropdown_Data!$C$10:$D$23,2,FALSE),"")</f>
        <v>0.2</v>
      </c>
      <c r="E29" s="59">
        <f>IF(ISTEXT(E16),VLOOKUP(E16,Dropdown_Data!$C$10:$D$23,2,FALSE),"")</f>
        <v>0.2</v>
      </c>
      <c r="F29" s="59">
        <f>IF(ISTEXT(F16),VLOOKUP(F16,Dropdown_Data!$C$10:$D$23,2,FALSE),"")</f>
        <v>0.2</v>
      </c>
      <c r="G29" s="51" t="str">
        <f>IF(ISTEXT(G16),VLOOKUP(G16,Dropdown_Data!$C$10:$D$23,2,FALSE),"")</f>
        <v/>
      </c>
      <c r="H29" s="51" t="str">
        <f>IF(ISTEXT(H16),VLOOKUP(H16,Dropdown_Data!$C$10:$D$23,2,FALSE),"")</f>
        <v/>
      </c>
      <c r="I29" s="51" t="str">
        <f>IF(ISTEXT(I16),VLOOKUP(I16,Dropdown_Data!$C$10:$D$23,2,FALSE),"")</f>
        <v/>
      </c>
      <c r="J29" s="51" t="str">
        <f>IF(ISTEXT(J16),VLOOKUP(J16,Dropdown_Data!$C$10:$D$23,2,FALSE),"")</f>
        <v/>
      </c>
      <c r="K29" s="51" t="str">
        <f>IF(ISTEXT(K16),VLOOKUP(K16,Dropdown_Data!$C$10:$D$23,2,FALSE),"")</f>
        <v/>
      </c>
      <c r="L29" s="51" t="str">
        <f>IF(ISTEXT(L16),VLOOKUP(L16,Dropdown_Data!$C$10:$D$23,2,FALSE),"")</f>
        <v/>
      </c>
      <c r="M29" s="52" t="str">
        <f>IF(ISTEXT(M16),VLOOKUP(M16,Dropdown_Data!$C$10:$D$23,2,FALSE),"")</f>
        <v/>
      </c>
      <c r="N29" s="31"/>
    </row>
    <row r="30" spans="2:15" x14ac:dyDescent="0.25">
      <c r="B30" s="30"/>
      <c r="C30" s="80" t="s">
        <v>58970</v>
      </c>
      <c r="D30" s="57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7" t="str">
        <f t="shared" si="0"/>
        <v>wird simuliert</v>
      </c>
      <c r="F30" s="57" t="str">
        <f t="shared" si="0"/>
        <v>wird simuliert</v>
      </c>
      <c r="G30" s="57" t="str">
        <f t="shared" si="0"/>
        <v>wird nicht simuliert</v>
      </c>
      <c r="H30" s="57" t="str">
        <f t="shared" si="0"/>
        <v>wird nicht simuliert</v>
      </c>
      <c r="I30" s="57" t="str">
        <f t="shared" si="0"/>
        <v>wird nicht simuliert</v>
      </c>
      <c r="J30" s="57" t="str">
        <f t="shared" si="0"/>
        <v>wird nicht simuliert</v>
      </c>
      <c r="K30" s="57" t="str">
        <f t="shared" si="0"/>
        <v>wird nicht simuliert</v>
      </c>
      <c r="L30" s="57" t="str">
        <f t="shared" si="0"/>
        <v>wird nicht simuliert</v>
      </c>
      <c r="M30" s="57" t="str">
        <f t="shared" si="0"/>
        <v>wird nicht simuliert</v>
      </c>
      <c r="N30" s="31"/>
    </row>
    <row r="31" spans="2:15" ht="18" customHeight="1" x14ac:dyDescent="0.25">
      <c r="B31" s="30"/>
      <c r="C31" s="81"/>
      <c r="N31" s="31"/>
    </row>
    <row r="32" spans="2:15" x14ac:dyDescent="0.25">
      <c r="B32" s="30"/>
      <c r="C32" s="66" t="s">
        <v>1326</v>
      </c>
      <c r="D32" s="60"/>
      <c r="E32" s="58"/>
      <c r="N32" s="31"/>
    </row>
    <row r="33" spans="2:14" x14ac:dyDescent="0.25">
      <c r="B33" s="30"/>
      <c r="C33" s="62" t="s">
        <v>59016</v>
      </c>
      <c r="D33" s="67" t="s">
        <v>1</v>
      </c>
      <c r="E33" s="22" t="str">
        <f>IF(D33="Ja","Achtung: Ergebnisse werden erst nach Schließen aller Grafiken in Excel importiert!","")</f>
        <v/>
      </c>
      <c r="N33" s="31"/>
    </row>
    <row r="34" spans="2:14" ht="5.25" customHeight="1" x14ac:dyDescent="0.25">
      <c r="B34" s="30"/>
      <c r="C34" s="60"/>
      <c r="D34" s="60"/>
      <c r="N34" s="31"/>
    </row>
    <row r="35" spans="2:14" x14ac:dyDescent="0.25">
      <c r="B35" s="30"/>
      <c r="C35" s="61" t="s">
        <v>1304</v>
      </c>
      <c r="D35" s="60"/>
      <c r="N35" s="31"/>
    </row>
    <row r="36" spans="2:14" x14ac:dyDescent="0.25">
      <c r="B36" s="30"/>
      <c r="C36" s="62" t="s">
        <v>1305</v>
      </c>
      <c r="D36" s="63" t="s">
        <v>1304</v>
      </c>
      <c r="N36" s="31"/>
    </row>
    <row r="37" spans="2:14" ht="5.25" customHeight="1" x14ac:dyDescent="0.25">
      <c r="B37" s="30"/>
      <c r="C37"/>
      <c r="N37" s="31"/>
    </row>
    <row r="38" spans="2:14" x14ac:dyDescent="0.25">
      <c r="B38" s="30"/>
      <c r="C38" s="2" t="s">
        <v>1309</v>
      </c>
      <c r="N38" s="31"/>
    </row>
    <row r="39" spans="2:14" x14ac:dyDescent="0.25">
      <c r="B39" s="30"/>
      <c r="C39" s="1" t="s">
        <v>1307</v>
      </c>
      <c r="D39" s="76" t="str">
        <f ca="1">LEFT(CELL("dateiname"),SEARCH("[",CELL("dateiname"))-2)&amp;"\app.exe"</f>
        <v>C:\Users\steinacker\Lokal\git_SoDeLe\frontend\app.exe</v>
      </c>
      <c r="E39" s="77"/>
      <c r="F39" s="78"/>
      <c r="N39" s="31"/>
    </row>
    <row r="40" spans="2:14" x14ac:dyDescent="0.25">
      <c r="B40" s="30"/>
      <c r="C40"/>
      <c r="N40" s="31"/>
    </row>
    <row r="41" spans="2:14" x14ac:dyDescent="0.25">
      <c r="B41" s="30"/>
      <c r="C41"/>
      <c r="N41" s="31"/>
    </row>
    <row r="42" spans="2:14" x14ac:dyDescent="0.25">
      <c r="B42" s="30"/>
      <c r="C42"/>
      <c r="N42" s="31"/>
    </row>
    <row r="43" spans="2:14" x14ac:dyDescent="0.25">
      <c r="B43" s="30"/>
      <c r="C43"/>
      <c r="N43" s="31"/>
    </row>
    <row r="44" spans="2:14" x14ac:dyDescent="0.25">
      <c r="B44" s="30"/>
      <c r="C44"/>
      <c r="N44" s="31"/>
    </row>
    <row r="45" spans="2:14" x14ac:dyDescent="0.25">
      <c r="B45" s="30"/>
      <c r="C45"/>
      <c r="N45" s="31"/>
    </row>
    <row r="46" spans="2:14" x14ac:dyDescent="0.25">
      <c r="B46" s="30"/>
      <c r="C46"/>
      <c r="N46" s="31"/>
    </row>
    <row r="47" spans="2:14" x14ac:dyDescent="0.25">
      <c r="B47" s="30"/>
      <c r="C47" s="69" t="s">
        <v>59019</v>
      </c>
      <c r="D47" s="67" t="s">
        <v>0</v>
      </c>
      <c r="N47" s="31"/>
    </row>
    <row r="48" spans="2:14" x14ac:dyDescent="0.25">
      <c r="B48" s="30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5"/>
    </row>
    <row r="49" spans="2:14" x14ac:dyDescent="0.25"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8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59000</v>
      </c>
      <c r="D1" t="s">
        <v>59001</v>
      </c>
      <c r="E1" t="s">
        <v>59004</v>
      </c>
      <c r="F1" t="s">
        <v>59005</v>
      </c>
      <c r="G1" t="s">
        <v>59006</v>
      </c>
      <c r="H1" t="s">
        <v>59007</v>
      </c>
      <c r="I1" t="s">
        <v>59008</v>
      </c>
      <c r="J1" t="s">
        <v>59009</v>
      </c>
      <c r="K1" t="s">
        <v>59010</v>
      </c>
      <c r="L1" t="s">
        <v>59011</v>
      </c>
    </row>
    <row r="2" spans="1:16" x14ac:dyDescent="0.25">
      <c r="A2" s="18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58982</v>
      </c>
      <c r="P2" s="19">
        <f>PV_Input!D7</f>
        <v>51.5</v>
      </c>
    </row>
    <row r="3" spans="1:16" x14ac:dyDescent="0.25">
      <c r="A3" s="18">
        <v>10</v>
      </c>
      <c r="B3" s="1" t="s">
        <v>58984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58983</v>
      </c>
      <c r="P3" s="1">
        <f>PV_Input!E7</f>
        <v>9.4</v>
      </c>
    </row>
    <row r="4" spans="1:16" x14ac:dyDescent="0.25">
      <c r="A4" s="18">
        <v>11</v>
      </c>
      <c r="B4" s="1" t="s">
        <v>58985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59002</v>
      </c>
      <c r="P4" s="1" t="str">
        <f>PV_Input!D5</f>
        <v>C:\Users\steinacker\Lokal\git_SoDeLe\dist\Wetter\TRY2015_Stuttgart_JahrEPW.epw</v>
      </c>
    </row>
    <row r="5" spans="1:16" x14ac:dyDescent="0.25">
      <c r="A5" s="18">
        <v>12</v>
      </c>
      <c r="B5" s="1" t="s">
        <v>58997</v>
      </c>
      <c r="C5" s="1" cm="1">
        <f t="array" aca="1" ref="C5" ca="1">IF(PV_Input!D$30="wird simuliert",INDIRECT("PV_Input!"&amp;C$1&amp;$A5),"")</f>
        <v>5</v>
      </c>
      <c r="D5" s="1" cm="1">
        <f t="array" aca="1" ref="D5" ca="1">IF(PV_Input!E$30="wird simuliert",INDIRECT("PV_Input!"&amp;D$1&amp;$A5),"")</f>
        <v>5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8">
        <v>13</v>
      </c>
      <c r="B6" s="1" t="s">
        <v>58998</v>
      </c>
      <c r="C6" s="1" cm="1">
        <f t="array" aca="1" ref="C6" ca="1">IF(PV_Input!D$30="wird simuliert",INDIRECT("PV_Input!"&amp;C$1&amp;$A6),"")</f>
        <v>2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8">
        <v>14</v>
      </c>
      <c r="B7" s="1" t="s">
        <v>58999</v>
      </c>
      <c r="C7" s="1" cm="1">
        <f t="array" aca="1" ref="C7" ca="1">IF(PV_Input!D$30="wird simuliert",INDIRECT("PV_Input!"&amp;C$1&amp;$A7),"")</f>
        <v>2</v>
      </c>
      <c r="D7" s="1" cm="1">
        <f t="array" aca="1" ref="D7" ca="1">IF(PV_Input!E$30="wird simuliert",INDIRECT("PV_Input!"&amp;D$1&amp;$A7),"")</f>
        <v>100</v>
      </c>
      <c r="E7" s="1" cm="1">
        <f t="array" aca="1" ref="E7" ca="1">IF(PV_Input!F$30="wird simuliert",INDIRECT("PV_Input!"&amp;E$1&amp;$A7),"")</f>
        <v>1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59018</v>
      </c>
      <c r="P7" s="1" t="str">
        <f>IF(PV_Input!D33="Ja", "true", "false")</f>
        <v>false</v>
      </c>
    </row>
    <row r="8" spans="1:16" x14ac:dyDescent="0.25">
      <c r="A8" s="18">
        <v>29</v>
      </c>
      <c r="B8" s="1" t="s">
        <v>58986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8">
        <v>17</v>
      </c>
      <c r="B9" s="1" t="s">
        <v>58987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8">
        <v>18</v>
      </c>
      <c r="B10" s="1" t="s">
        <v>58988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8">
        <v>27</v>
      </c>
      <c r="B11" s="1" t="s">
        <v>58989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8">
        <v>28</v>
      </c>
      <c r="B12" s="1" t="s">
        <v>58994</v>
      </c>
      <c r="C12" s="1" t="str" cm="1">
        <f t="array" aca="1" ref="C12" ca="1">IF(PV_Input!D$30="wird simuliert",INDIRECT("PV_Input!"&amp;C$1&amp;$A12),"")</f>
        <v>AU_Optronics__PM250MA0_275__240V_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8">
        <v>21</v>
      </c>
      <c r="B13" s="1" t="s">
        <v>58995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8">
        <v>22</v>
      </c>
      <c r="B14" s="1" t="s">
        <v>58993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8">
        <v>23</v>
      </c>
      <c r="B15" s="1" t="s">
        <v>58996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8">
        <v>24</v>
      </c>
      <c r="B16" s="1" t="s">
        <v>58990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8">
        <v>25</v>
      </c>
      <c r="B17" s="1" t="s">
        <v>58991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8">
        <v>26</v>
      </c>
      <c r="B18" s="1" t="s">
        <v>58992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7" zoomScale="85" zoomScaleNormal="85" workbookViewId="0">
      <selection activeCell="D21878" sqref="D2187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58951</v>
      </c>
      <c r="D10">
        <v>0.06</v>
      </c>
      <c r="F10" t="s">
        <v>58950</v>
      </c>
    </row>
    <row r="11" spans="1:63" x14ac:dyDescent="0.25">
      <c r="C11" t="s">
        <v>58952</v>
      </c>
      <c r="D11">
        <v>0.08</v>
      </c>
      <c r="F11" s="10" t="s">
        <v>58948</v>
      </c>
    </row>
    <row r="12" spans="1:63" x14ac:dyDescent="0.25">
      <c r="C12" t="s">
        <v>58953</v>
      </c>
      <c r="D12">
        <v>0.12</v>
      </c>
      <c r="F12" s="10" t="s">
        <v>58949</v>
      </c>
    </row>
    <row r="13" spans="1:63" x14ac:dyDescent="0.25">
      <c r="C13" t="s">
        <v>58954</v>
      </c>
      <c r="D13">
        <v>0.17</v>
      </c>
    </row>
    <row r="14" spans="1:63" x14ac:dyDescent="0.25">
      <c r="C14" t="s">
        <v>58955</v>
      </c>
      <c r="D14">
        <v>0.18</v>
      </c>
    </row>
    <row r="15" spans="1:63" x14ac:dyDescent="0.25">
      <c r="C15" t="s">
        <v>58956</v>
      </c>
      <c r="D15">
        <v>0.2</v>
      </c>
    </row>
    <row r="16" spans="1:63" x14ac:dyDescent="0.25">
      <c r="C16" t="s">
        <v>58957</v>
      </c>
      <c r="D16">
        <v>0.2</v>
      </c>
    </row>
    <row r="17" spans="1:4" x14ac:dyDescent="0.25">
      <c r="C17" t="s">
        <v>58958</v>
      </c>
      <c r="D17">
        <v>0.3</v>
      </c>
    </row>
    <row r="18" spans="1:4" x14ac:dyDescent="0.25">
      <c r="C18" t="s">
        <v>58959</v>
      </c>
      <c r="D18">
        <v>0.33</v>
      </c>
    </row>
    <row r="19" spans="1:4" x14ac:dyDescent="0.25">
      <c r="C19" t="s">
        <v>58960</v>
      </c>
      <c r="D19">
        <v>0.35</v>
      </c>
    </row>
    <row r="20" spans="1:4" x14ac:dyDescent="0.25">
      <c r="C20" t="s">
        <v>58961</v>
      </c>
      <c r="D20">
        <v>0.4</v>
      </c>
    </row>
    <row r="21" spans="1:4" x14ac:dyDescent="0.25">
      <c r="C21" t="s">
        <v>58962</v>
      </c>
      <c r="D21">
        <v>0.65</v>
      </c>
    </row>
    <row r="22" spans="1:4" x14ac:dyDescent="0.25">
      <c r="C22" t="s">
        <v>58963</v>
      </c>
      <c r="D22">
        <v>0.74</v>
      </c>
    </row>
    <row r="23" spans="1:4" x14ac:dyDescent="0.25">
      <c r="C23" t="s">
        <v>58964</v>
      </c>
      <c r="D23">
        <v>0.85</v>
      </c>
    </row>
    <row r="24" spans="1:4" x14ac:dyDescent="0.25">
      <c r="A24" t="s">
        <v>1300</v>
      </c>
      <c r="B24" t="s">
        <v>9623</v>
      </c>
      <c r="C24" t="s">
        <v>9628</v>
      </c>
    </row>
    <row r="25" spans="1:4" x14ac:dyDescent="0.25">
      <c r="C25" t="s">
        <v>9629</v>
      </c>
    </row>
    <row r="27" spans="1:4" ht="30" x14ac:dyDescent="0.25">
      <c r="A27" t="s">
        <v>1300</v>
      </c>
      <c r="B27" t="s">
        <v>9626</v>
      </c>
      <c r="C27" s="4" t="s">
        <v>33285</v>
      </c>
    </row>
    <row r="28" spans="1:4" ht="30" x14ac:dyDescent="0.25">
      <c r="C28" s="4" t="s">
        <v>33286</v>
      </c>
    </row>
    <row r="29" spans="1:4" ht="45" x14ac:dyDescent="0.25">
      <c r="C29" s="4" t="s">
        <v>33287</v>
      </c>
    </row>
    <row r="30" spans="1:4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59017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59017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2023-10-19T14:17:26Z</dcterms:modified>
</cp:coreProperties>
</file>