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8_{46D55C96-FB1E-4ACC-A3EC-119CCA5A0DCA}" xr6:coauthVersionLast="47" xr6:coauthVersionMax="47" xr10:uidLastSave="{00000000-0000-0000-0000-000000000000}"/>
  <bookViews>
    <workbookView xWindow="-108" yWindow="-108" windowWidth="23256" windowHeight="12576" xr2:uid="{00000000-000D-0000-FFFF-FFFF00000000}"/>
  </bookViews>
  <sheets>
    <sheet name="DIEMRENLUYEN" sheetId="1" r:id="rId1"/>
  </sheets>
  <definedNames>
    <definedName name="TONG_1">DIEMRENLUYEN!$E$62</definedName>
    <definedName name="TONG_2">DIEMRENLUYEN!$F$62</definedName>
    <definedName name="TONG_I_1">DIEMRENLUYEN!$E$30</definedName>
    <definedName name="TONG_I_2">DIEMRENLUYEN!$F$30</definedName>
    <definedName name="TONG_II_1">DIEMRENLUYEN!$E$40</definedName>
    <definedName name="TONG_II_2">DIEMRENLUYEN!$F$40</definedName>
    <definedName name="TONG_III_1">DIEMRENLUYEN!$E$48</definedName>
    <definedName name="TONG_III_2">DIEMRENLUYEN!$F$48</definedName>
    <definedName name="TONG_IV_1">DIEMRENLUYEN!$E$54</definedName>
    <definedName name="TONG_IV_2">DIEMRENLUYEN!$F$54</definedName>
    <definedName name="TONG_V_1">DIEMRENLUYEN!$E$61</definedName>
    <definedName name="TONG_V_2">DIEMRENLUYEN!$F$61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 l="1"/>
  <c r="F28" i="1" l="1"/>
  <c r="F60" i="1"/>
  <c r="F59" i="1"/>
  <c r="F58" i="1"/>
  <c r="F61" i="1"/>
  <c r="E61" i="1"/>
  <c r="F53" i="1"/>
  <c r="E54" i="1"/>
  <c r="F47" i="1"/>
  <c r="F46" i="1"/>
  <c r="F45" i="1"/>
  <c r="F43" i="1"/>
  <c r="F39" i="1"/>
  <c r="F38" i="1"/>
  <c r="F29" i="1"/>
  <c r="F26" i="1" s="1"/>
  <c r="F19" i="1"/>
  <c r="F11" i="1"/>
  <c r="E48" i="1"/>
  <c r="E40" i="1"/>
  <c r="E26" i="1"/>
  <c r="E21" i="1"/>
  <c r="E18" i="1"/>
  <c r="E11" i="1"/>
  <c r="E30" i="1" s="1"/>
  <c r="E62" i="1" s="1"/>
  <c r="E64" i="1" s="1"/>
  <c r="F54" i="1"/>
  <c r="F48" i="1"/>
  <c r="F40" i="1"/>
  <c r="F21" i="1"/>
  <c r="F18" i="1"/>
  <c r="F30" i="1" l="1"/>
  <c r="F62" i="1" s="1"/>
  <c r="F64" i="1" s="1"/>
</calcChain>
</file>

<file path=xl/sharedStrings.xml><?xml version="1.0" encoding="utf-8"?>
<sst xmlns="http://schemas.openxmlformats.org/spreadsheetml/2006/main" count="124" uniqueCount="89">
  <si>
    <t>NỘI DUNG ĐÁNH GIÁ</t>
  </si>
  <si>
    <t>I</t>
  </si>
  <si>
    <t>Kết quả học tập: (Chọn 1 tiêu chí phù hợp)</t>
  </si>
  <si>
    <t>a</t>
  </si>
  <si>
    <t>Có điểm TBCHK từ 3.6 đến 4.00</t>
  </si>
  <si>
    <t>+11đ</t>
  </si>
  <si>
    <t>b</t>
  </si>
  <si>
    <t>Có điểm TBCHK từ 3.2 đến cận 3.6</t>
  </si>
  <si>
    <t>+9đ</t>
  </si>
  <si>
    <t>c</t>
  </si>
  <si>
    <t>Có điểm TBCHK từ 2.5 đến cận 3.2</t>
  </si>
  <si>
    <t>+7đ</t>
  </si>
  <si>
    <t>d</t>
  </si>
  <si>
    <t>Có điểm TBCHK từ 2.0 đến cận 2.5</t>
  </si>
  <si>
    <t>+5đ</t>
  </si>
  <si>
    <t>e</t>
  </si>
  <si>
    <t>Có điểm TBCHK từ 1.2 đến cận 2.0</t>
  </si>
  <si>
    <t>+3đ</t>
  </si>
  <si>
    <t>f</t>
  </si>
  <si>
    <t>Có điểm TBCHK &lt;1.2</t>
  </si>
  <si>
    <t>0đ</t>
  </si>
  <si>
    <t>Hoạt động nghiên cứu khoa học, thi Olympic (Tổng điểm 0-5đ)</t>
  </si>
  <si>
    <t>Thành viên đề tài nghiên cứu khoa học, đội Olympic cấp trường trở lên (không tính tiểu luận, đồ án môn học...).</t>
  </si>
  <si>
    <t>Đạt giải tại các cuộc thi về nghiên cứu khoa học từ cấp Khoa trở lên.</t>
  </si>
  <si>
    <t>Ý thức học tập</t>
  </si>
  <si>
    <t>Tham gia học đầy đủ tất cả các môn.</t>
  </si>
  <si>
    <t>Có thái độ học tập tích cực, đóng góp xây dựng bài trong học tập.</t>
  </si>
  <si>
    <t>Sinh viên khuyết tật, mồ côi, gia đình hộ nghèo, cận nghèo, người dân tộc thiểu số có kết quả học từ 2.5 trở lên</t>
  </si>
  <si>
    <t>Có kết quả học tập học kỳ sau cao hơn học kỳ trước (Sinh viên năm 1, học kỳ I được cộng 3đ)</t>
  </si>
  <si>
    <t xml:space="preserve">Thực hiện nội quy, quy chế học tập </t>
  </si>
  <si>
    <t>Vi phạm quy chế thi bị khiển trách.</t>
  </si>
  <si>
    <t>-4đ/lần</t>
  </si>
  <si>
    <t>Vi phạm quy chế thi bị cảnh cáo.</t>
  </si>
  <si>
    <t>-6đ/lần</t>
  </si>
  <si>
    <t>Vi phạm quy chế bị đình chỉ thi học phần.</t>
  </si>
  <si>
    <t>-10đ/lần</t>
  </si>
  <si>
    <t>Tổng:</t>
  </si>
  <si>
    <t>II</t>
  </si>
  <si>
    <t>Thực hiện tốt các văn bản chỉ đạo của các cấp được thực hiện trong trường.</t>
  </si>
  <si>
    <t>+4đ</t>
  </si>
  <si>
    <t>Được chứng nhận hoàn thành Tuần sinh hoạt công dân - HSSV.</t>
  </si>
  <si>
    <t>Thực hiện tốt nội quy về bảo vệ tài sản và phòng chống lãng phí của nhà trường.</t>
  </si>
  <si>
    <t>Đeo bảng tên do Nhà trường quy định khi đến trường và tham dự thi học kỳ.</t>
  </si>
  <si>
    <t>Thực hiện khai báo đầy đủ/kịp thời thông tin nội, ngoại trú theo quy định.</t>
  </si>
  <si>
    <t>Khai báo đầy đủ/kịp thời thông tin cá nhân theo quy định của nhà trường.</t>
  </si>
  <si>
    <t>Vắng 01 buổi sinh hoạt lớp; vắng 01 buổi sinh hoạt công dân (không có lý do); bị ghi tên do không có trang phục đúng quy định; vi phạm nội quy của TTTT - Thư viện; không đóng đoàn phí; hội phí, bảo hiểm bắt buộc.</t>
  </si>
  <si>
    <t>-5đ/lần</t>
  </si>
  <si>
    <t>Vi phạm nội quy nhà trường bị lập biên bản.</t>
  </si>
  <si>
    <t>III</t>
  </si>
  <si>
    <t>Tham gia các hoạt động của khoa, trường tổ chức (không quá 15đ).</t>
  </si>
  <si>
    <t>+3đ/lần</t>
  </si>
  <si>
    <t>Là thành viên tích cực CLB đội nhóm của khoa, trường.</t>
  </si>
  <si>
    <t>Có ý thức tuyên truyền, phòng, chống tội phạm và các tệ nạn xã hội.</t>
  </si>
  <si>
    <t>Là thành viên đội tuyển văn hóa, văn nghệ, thể thao cấp: lớp, khoa, trường trở lên.</t>
  </si>
  <si>
    <t>Tham gia Mùa hè xanh, Tiếp sức mùa thi, đạt giải trong các cuộc thi văn nghệ, thể thao và phòng, chống tệ nạn xã hội (cấp khoa trở lên).</t>
  </si>
  <si>
    <t>+10đ</t>
  </si>
  <si>
    <t>Có trong danh sách điều động nhưng không tham gia.</t>
  </si>
  <si>
    <t>IV</t>
  </si>
  <si>
    <t>Có lối sống lành mạnh, có tinh thần chia sẻ, giúp đỡ bạn bè, người gặp khó khăn, hoạn nạn; tôn trọng, lễ phép với thầy giáo, cô giáo, nhân viên nhà trường.</t>
  </si>
  <si>
    <t>Chấp hành tốt và tham gia tuyên truyền các chủ trương của Đảng, chính sách, pháp luật của Nhà nước trong cộng đồng.</t>
  </si>
  <si>
    <t>Vi phạm pháp luật có phản ánh từ cơ quan chức năng (chưa đến mức truy cứu trách nhiệm hình sự).</t>
  </si>
  <si>
    <t>V</t>
  </si>
  <si>
    <t>Là thành viên tham gia hỗ trợ tích cực vào các hoạt động của lớp, khoa, trường.</t>
  </si>
  <si>
    <t>Là đoàn viên ưu tú, đối tượng Đảng.</t>
  </si>
  <si>
    <t>+2đ</t>
  </si>
  <si>
    <t>Người đạt được các thành tích đặc biệt trong học tập và rèn luyện (bằng khen, giấy khen…).</t>
  </si>
  <si>
    <t>Là Ban cán sự lớp, ủy viên BCH Đoàn, Hội sinh viên lớp, khoa; Ban chủ nhiệm CLB đội nhóm hoàn thành nhiệm vụ.</t>
  </si>
  <si>
    <t>Là UV BCH Đoàn TN, UV BCH Hội sinh viên cấp trường trở lên.</t>
  </si>
  <si>
    <t>Tổng điểm: (I+II+III+IV+V): 0-100đ</t>
  </si>
  <si>
    <t>BCS lớp và CVHT
đánh giá</t>
  </si>
  <si>
    <t>Điểm sinh viên
tự đánh giá</t>
  </si>
  <si>
    <t>ĐÁNH GIÁ ĐIỂM RÈN LUYỆN CÁ NHÂN</t>
  </si>
  <si>
    <r>
      <t xml:space="preserve">Đánh giá về ý thức trong học tập </t>
    </r>
    <r>
      <rPr>
        <b/>
        <i/>
        <sz val="13"/>
        <color theme="1"/>
        <rFont val="Cambria"/>
        <family val="1"/>
        <scheme val="major"/>
      </rPr>
      <t>(Tổng điểm 0-20đ)</t>
    </r>
  </si>
  <si>
    <r>
      <t xml:space="preserve">Đánh giá về ý thức chấp hành nội quy, quy chế, quy định trong nhà trường </t>
    </r>
    <r>
      <rPr>
        <b/>
        <i/>
        <sz val="13"/>
        <color theme="1"/>
        <rFont val="Cambria"/>
        <family val="1"/>
        <scheme val="major"/>
      </rPr>
      <t>(Tổng điểm 0-25đ)</t>
    </r>
  </si>
  <si>
    <r>
      <t xml:space="preserve">Đánh giá về ý thức và kết quả tham gia các hoạt động chính trị xã hội, văn hóa, văn nghệ, thể thao, phòng, chống tội phạm và các tệ nạn xã hội </t>
    </r>
    <r>
      <rPr>
        <b/>
        <i/>
        <sz val="13"/>
        <color theme="1"/>
        <rFont val="Cambria"/>
        <family val="1"/>
        <scheme val="major"/>
      </rPr>
      <t>(Tổng điểm 0-20đ)</t>
    </r>
  </si>
  <si>
    <r>
      <t xml:space="preserve">Đánh giá về ý thức công dân trong quan hệ cộng đồng </t>
    </r>
    <r>
      <rPr>
        <b/>
        <i/>
        <sz val="13"/>
        <color theme="1"/>
        <rFont val="Cambria"/>
        <family val="1"/>
        <scheme val="major"/>
      </rPr>
      <t>(Tổng điểm 0-25đ)</t>
    </r>
  </si>
  <si>
    <r>
      <t xml:space="preserve">Đánh giá ý thức, kết quả tham gia phụ trách lớp, các đoàn thể, tổ chức khác trong nhà trường hoặc các thành tích đặc biệt trong học tập, rèn luyện của người học trong trường </t>
    </r>
    <r>
      <rPr>
        <b/>
        <i/>
        <sz val="13"/>
        <color theme="1"/>
        <rFont val="Cambria"/>
        <family val="1"/>
        <scheme val="major"/>
      </rPr>
      <t>(Tổng điểm 0-10đ)</t>
    </r>
  </si>
  <si>
    <t>Họ tên:</t>
  </si>
  <si>
    <t>Lớp:</t>
  </si>
  <si>
    <t>Xếp loại</t>
  </si>
  <si>
    <t>Tham gia hiến máu nhân đạo; giữ gìn an toàn giao thông; bảo vệ môi trường; tham gia các công tác phòng, chống dịch bệnh, tình nguyện, nhân đạo, lao động công ích từ cấp khoa trở lên và địa phương (có minh chứng).</t>
  </si>
  <si>
    <t>Mã SV:</t>
  </si>
  <si>
    <t>Năm học:</t>
  </si>
  <si>
    <t>Học kỳ:</t>
  </si>
  <si>
    <r>
      <rPr>
        <b/>
        <sz val="14"/>
        <color theme="0"/>
        <rFont val="Cambria"/>
        <family val="1"/>
        <scheme val="major"/>
      </rPr>
      <t xml:space="preserve">Lưu ý:  </t>
    </r>
    <r>
      <rPr>
        <sz val="14"/>
        <color theme="0"/>
        <rFont val="Cambria"/>
        <family val="1"/>
        <scheme val="major"/>
      </rPr>
      <t xml:space="preserve">Sinh viên đọc kỹ và thực hiện đúng theo các hướng dẫn dưới đây:
- Ghi rõ mã sinh viên, họ tên, tên lớp.
- Chỉ nhập điểm vào cột </t>
    </r>
    <r>
      <rPr>
        <b/>
        <sz val="14"/>
        <color theme="0"/>
        <rFont val="Cambria"/>
        <family val="1"/>
        <scheme val="major"/>
      </rPr>
      <t xml:space="preserve">Điểm sinh viên tự đánh giá </t>
    </r>
    <r>
      <rPr>
        <sz val="14"/>
        <color theme="0"/>
        <rFont val="Cambria"/>
        <family val="1"/>
        <scheme val="major"/>
      </rPr>
      <t xml:space="preserve">(tại các ô có màu trắng). 
  Tuyệt đối không sửa điểm tại cột của BCS lớp và CVHT đánh giá (các ô màu xanh). 
- Sau khi hoàn thành tự chấm điểm rèn luyện, </t>
    </r>
    <r>
      <rPr>
        <b/>
        <sz val="14"/>
        <color theme="0"/>
        <rFont val="Cambria"/>
        <family val="1"/>
        <scheme val="major"/>
      </rPr>
      <t xml:space="preserve">sinh viên lưu file với tên file là Mã sinh viên </t>
    </r>
    <r>
      <rPr>
        <sz val="14"/>
        <color theme="0"/>
        <rFont val="Cambria"/>
        <family val="1"/>
        <scheme val="major"/>
      </rPr>
      <t>và gửi email đính kèm file này cho Lớp trưởng.
   Tiêu đề (subject) của thư phải có dạng như sau:
                      [RL: Năm học.Học kỳ] TênLớp -  MãSinhViên - HọTên 
        Ví dụ:   [RL:2021-2022.2] Tin K45C - 21T1021009 - Nguyễn Văn X</t>
    </r>
  </si>
  <si>
    <t>K46C</t>
  </si>
  <si>
    <t>2022-2023</t>
  </si>
  <si>
    <t>22T1020468</t>
  </si>
  <si>
    <t>Trần Dương Quách Tĩnh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</si>
</sst>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mbria"/>
      <family val="2"/>
    </font>
    <font>
      <b/>
      <sz val="22"/>
      <color theme="0"/>
      <name val="Cambria"/>
      <family val="1"/>
      <scheme val="major"/>
    </font>
    <font>
      <sz val="13"/>
      <color theme="1"/>
      <name val="Cambria"/>
      <family val="1"/>
      <scheme val="major"/>
    </font>
    <font>
      <sz val="13"/>
      <color theme="0"/>
      <name val="Cambria"/>
      <family val="1"/>
      <scheme val="major"/>
    </font>
    <font>
      <b/>
      <sz val="13"/>
      <color theme="0"/>
      <name val="Cambria"/>
      <family val="1"/>
      <scheme val="major"/>
    </font>
    <font>
      <b/>
      <sz val="13"/>
      <color theme="1"/>
      <name val="Cambria"/>
      <family val="1"/>
      <scheme val="major"/>
    </font>
    <font>
      <b/>
      <i/>
      <sz val="13"/>
      <color theme="1"/>
      <name val="Cambria"/>
      <family val="1"/>
      <scheme val="major"/>
    </font>
    <font>
      <sz val="13"/>
      <name val="Cambria"/>
      <family val="1"/>
      <scheme val="major"/>
    </font>
    <font>
      <sz val="14"/>
      <color theme="0"/>
      <name val="Cambria"/>
      <family val="1"/>
      <scheme val="major"/>
    </font>
    <font>
      <b/>
      <sz val="14"/>
      <color theme="0"/>
      <name val="Cambria"/>
      <family val="1"/>
      <scheme val="major"/>
    </font>
    <font>
      <b/>
      <sz val="13"/>
      <name val="Cambria"/>
      <family val="1"/>
      <scheme val="major"/>
    </font>
  </fonts>
  <fills count="10">
    <fill>
      <patternFill patternType="none"/>
    </fill>
    <fill>
      <patternFill patternType="gray125"/>
    </fill>
    <fill>
      <patternFill patternType="solid">
        <fgColor theme="0" tint="-0.3499862666707357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theme="1" tint="0.34998626667073579"/>
        <bgColor indexed="64"/>
      </patternFill>
    </fill>
    <fill>
      <patternFill patternType="solid">
        <fgColor theme="4" tint="-0.499984740745262"/>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0"/>
      </bottom>
      <diagonal/>
    </border>
  </borders>
  <cellStyleXfs count="1">
    <xf numFmtId="0" fontId="0" fillId="0" borderId="0"/>
  </cellStyleXfs>
  <cellXfs count="39">
    <xf numFmtId="0" fontId="0" fillId="0" borderId="0" xfId="0"/>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justify" vertical="center" wrapText="1"/>
    </xf>
    <xf numFmtId="0" fontId="5" fillId="4" borderId="1" xfId="0" applyFont="1" applyFill="1" applyBorder="1" applyAlignment="1">
      <alignment vertical="center" wrapText="1"/>
    </xf>
    <xf numFmtId="0" fontId="5" fillId="4" borderId="1" xfId="0" applyFont="1" applyFill="1" applyBorder="1" applyAlignment="1">
      <alignment horizontal="justify"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justify" vertical="center" wrapText="1"/>
    </xf>
    <xf numFmtId="0" fontId="7" fillId="4" borderId="1" xfId="0" applyFont="1" applyFill="1" applyBorder="1" applyAlignment="1">
      <alignment horizontal="center" vertical="center" wrapText="1"/>
    </xf>
    <xf numFmtId="0" fontId="2" fillId="0" borderId="0" xfId="0" applyFont="1" applyAlignment="1">
      <alignment vertical="center"/>
    </xf>
    <xf numFmtId="0" fontId="3" fillId="7" borderId="0" xfId="0" applyFont="1" applyFill="1" applyAlignment="1">
      <alignment vertical="center"/>
    </xf>
    <xf numFmtId="0" fontId="3" fillId="7" borderId="0" xfId="0" applyFont="1" applyFill="1" applyAlignment="1">
      <alignment horizontal="center" vertical="center"/>
    </xf>
    <xf numFmtId="0" fontId="3" fillId="7" borderId="0" xfId="0" applyFont="1" applyFill="1" applyAlignment="1">
      <alignment vertical="center" wrapText="1"/>
    </xf>
    <xf numFmtId="0" fontId="2" fillId="7" borderId="0" xfId="0" applyFont="1" applyFill="1" applyAlignment="1">
      <alignment vertical="center"/>
    </xf>
    <xf numFmtId="0" fontId="2" fillId="7" borderId="0" xfId="0" applyFont="1" applyFill="1" applyAlignment="1">
      <alignment vertical="center" wrapText="1"/>
    </xf>
    <xf numFmtId="0" fontId="2" fillId="7" borderId="0" xfId="0" applyFont="1" applyFill="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xf>
    <xf numFmtId="0" fontId="5" fillId="2" borderId="1" xfId="0" applyFont="1" applyFill="1" applyBorder="1" applyAlignment="1">
      <alignment horizontal="center" vertical="center"/>
    </xf>
    <xf numFmtId="0" fontId="7" fillId="4" borderId="1" xfId="0" applyFont="1" applyFill="1" applyBorder="1" applyAlignment="1">
      <alignment horizontal="justify" vertical="center" wrapText="1"/>
    </xf>
    <xf numFmtId="0" fontId="3" fillId="7" borderId="0" xfId="0" applyFont="1" applyFill="1" applyAlignment="1">
      <alignment horizontal="right" vertical="center"/>
    </xf>
    <xf numFmtId="0" fontId="2" fillId="6" borderId="1" xfId="0" applyFont="1" applyFill="1" applyBorder="1" applyAlignment="1" applyProtection="1">
      <alignment horizontal="center" vertical="center" wrapText="1"/>
      <protection locked="0"/>
    </xf>
    <xf numFmtId="0" fontId="10" fillId="6" borderId="1" xfId="0" applyFont="1" applyFill="1" applyBorder="1" applyAlignment="1" applyProtection="1">
      <alignment vertical="center" wrapText="1"/>
      <protection locked="0"/>
    </xf>
    <xf numFmtId="0" fontId="2" fillId="9" borderId="1" xfId="0" applyFont="1" applyFill="1" applyBorder="1" applyAlignment="1" applyProtection="1">
      <alignment horizontal="center" vertical="center" wrapText="1"/>
      <protection locked="0"/>
    </xf>
    <xf numFmtId="0" fontId="3" fillId="7" borderId="0" xfId="0" applyFont="1" applyFill="1" applyAlignment="1">
      <alignment horizontal="right" vertical="center"/>
    </xf>
    <xf numFmtId="0" fontId="5" fillId="2" borderId="1" xfId="0" applyFont="1" applyFill="1" applyBorder="1" applyAlignment="1">
      <alignment horizontal="center" vertical="center"/>
    </xf>
    <xf numFmtId="0" fontId="1" fillId="7" borderId="2" xfId="0" applyFont="1" applyFill="1" applyBorder="1" applyAlignment="1">
      <alignment horizontal="center" vertical="center"/>
    </xf>
    <xf numFmtId="0" fontId="8" fillId="7" borderId="0" xfId="0" applyFont="1" applyFill="1" applyAlignment="1">
      <alignment horizontal="left" vertical="top" wrapText="1"/>
    </xf>
    <xf numFmtId="0" fontId="10" fillId="6" borderId="1" xfId="0" applyFont="1" applyFill="1" applyBorder="1" applyAlignment="1" applyProtection="1">
      <alignment horizontal="left" vertical="center"/>
      <protection locked="0"/>
    </xf>
    <xf numFmtId="0" fontId="5" fillId="4" borderId="1" xfId="0" applyFont="1" applyFill="1" applyBorder="1" applyAlignment="1">
      <alignment vertical="center" wrapText="1"/>
    </xf>
    <xf numFmtId="0" fontId="5" fillId="3" borderId="1" xfId="0" applyFont="1" applyFill="1" applyBorder="1" applyAlignment="1">
      <alignment horizontal="justify"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4" fillId="8" borderId="1" xfId="0" applyFont="1" applyFill="1" applyBorder="1" applyAlignment="1">
      <alignment horizontal="center" vertical="center" wrapText="1"/>
    </xf>
    <xf numFmtId="0" fontId="5" fillId="3" borderId="1" xfId="0" applyFont="1" applyFill="1" applyBorder="1" applyAlignment="1">
      <alignment vertical="center" wrapText="1"/>
    </xf>
    <xf numFmtId="0" fontId="2" fillId="6" borderId="1" xfId="0" applyFont="1" applyFill="1" applyBorder="1" applyAlignment="1" applyProtection="1">
      <alignment horizontal="center" vertical="center" wrapText="1"/>
      <protection locked="0"/>
    </xf>
    <xf numFmtId="0" fontId="2" fillId="9" borderId="1" xfId="0" applyFont="1" applyFill="1" applyBorder="1" applyAlignment="1" applyProtection="1">
      <alignment horizontal="center" vertical="center" wrapText="1"/>
      <protection locked="0"/>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topLeftCell="C7" workbookViewId="0">
      <selection activeCell="F52" sqref="F52"/>
    </sheetView>
  </sheetViews>
  <sheetFormatPr defaultColWidth="8.90625" defaultRowHeight="21" customHeight="1" x14ac:dyDescent="0.25"/>
  <cols>
    <col min="1" max="1" width="6.90625" style="11" customWidth="1"/>
    <col min="2" max="2" width="4.08984375" style="11" customWidth="1"/>
    <col min="3" max="3" width="93.6328125" style="18" customWidth="1"/>
    <col min="4" max="4" width="10.453125" style="11" customWidth="1"/>
    <col min="5" max="5" width="13.36328125" style="19" bestFit="1" customWidth="1"/>
    <col min="6" max="6" width="15.54296875" style="19" bestFit="1" customWidth="1"/>
    <col min="7" max="7" width="7.1796875" style="11" customWidth="1"/>
    <col min="8" max="16384" width="8.90625" style="11"/>
  </cols>
  <sheetData>
    <row r="1" spans="1:7" ht="27.6" x14ac:dyDescent="0.25">
      <c r="A1" s="28" t="s">
        <v>71</v>
      </c>
      <c r="B1" s="28"/>
      <c r="C1" s="28"/>
      <c r="D1" s="28"/>
      <c r="E1" s="28"/>
      <c r="F1" s="28"/>
      <c r="G1" s="28"/>
    </row>
    <row r="2" spans="1:7" ht="185.25" customHeight="1" x14ac:dyDescent="0.25">
      <c r="A2" s="12"/>
      <c r="B2" s="12"/>
      <c r="C2" s="29" t="s">
        <v>84</v>
      </c>
      <c r="D2" s="29"/>
      <c r="E2" s="29"/>
      <c r="F2" s="29"/>
      <c r="G2" s="12"/>
    </row>
    <row r="3" spans="1:7" ht="21" customHeight="1" x14ac:dyDescent="0.25">
      <c r="A3" s="26" t="s">
        <v>81</v>
      </c>
      <c r="B3" s="26"/>
      <c r="C3" s="24" t="s">
        <v>87</v>
      </c>
      <c r="D3" s="22" t="s">
        <v>82</v>
      </c>
      <c r="E3" s="30" t="s">
        <v>86</v>
      </c>
      <c r="F3" s="30"/>
      <c r="G3" s="12"/>
    </row>
    <row r="4" spans="1:7" ht="21" customHeight="1" x14ac:dyDescent="0.25">
      <c r="A4" s="26" t="s">
        <v>77</v>
      </c>
      <c r="B4" s="26"/>
      <c r="C4" s="24" t="s">
        <v>88</v>
      </c>
      <c r="D4" s="22" t="s">
        <v>83</v>
      </c>
      <c r="E4" s="30">
        <v>2</v>
      </c>
      <c r="F4" s="30"/>
      <c r="G4" s="12"/>
    </row>
    <row r="5" spans="1:7" ht="21" customHeight="1" x14ac:dyDescent="0.25">
      <c r="A5" s="26" t="s">
        <v>78</v>
      </c>
      <c r="B5" s="26"/>
      <c r="C5" s="24" t="s">
        <v>85</v>
      </c>
      <c r="D5" s="12"/>
      <c r="E5" s="13"/>
      <c r="F5" s="13"/>
      <c r="G5" s="12"/>
    </row>
    <row r="6" spans="1:7" ht="21" customHeight="1" x14ac:dyDescent="0.25">
      <c r="A6" s="12"/>
      <c r="B6" s="12"/>
      <c r="C6" s="14"/>
      <c r="D6" s="12"/>
      <c r="E6" s="13"/>
      <c r="F6" s="13"/>
      <c r="G6" s="12"/>
    </row>
    <row r="7" spans="1:7" ht="21" customHeight="1" x14ac:dyDescent="0.25">
      <c r="A7" s="12"/>
      <c r="B7" s="12"/>
      <c r="C7" s="14"/>
      <c r="D7" s="12"/>
      <c r="E7" s="13"/>
      <c r="F7" s="13"/>
      <c r="G7" s="12"/>
    </row>
    <row r="8" spans="1:7" ht="30.75" customHeight="1" x14ac:dyDescent="0.25">
      <c r="A8" s="15"/>
      <c r="B8" s="35" t="s">
        <v>0</v>
      </c>
      <c r="C8" s="35"/>
      <c r="D8" s="35"/>
      <c r="E8" s="35" t="s">
        <v>70</v>
      </c>
      <c r="F8" s="35" t="s">
        <v>69</v>
      </c>
      <c r="G8" s="15"/>
    </row>
    <row r="9" spans="1:7" ht="28.5" customHeight="1" x14ac:dyDescent="0.25">
      <c r="A9" s="15"/>
      <c r="B9" s="35"/>
      <c r="C9" s="35"/>
      <c r="D9" s="35"/>
      <c r="E9" s="35"/>
      <c r="F9" s="35"/>
      <c r="G9" s="15"/>
    </row>
    <row r="10" spans="1:7" ht="31.5" customHeight="1" x14ac:dyDescent="0.25">
      <c r="A10" s="15"/>
      <c r="B10" s="1" t="s">
        <v>1</v>
      </c>
      <c r="C10" s="36" t="s">
        <v>72</v>
      </c>
      <c r="D10" s="36"/>
      <c r="E10" s="36"/>
      <c r="F10" s="36"/>
      <c r="G10" s="15"/>
    </row>
    <row r="11" spans="1:7" ht="21" customHeight="1" x14ac:dyDescent="0.25">
      <c r="A11" s="15"/>
      <c r="B11" s="2">
        <v>1</v>
      </c>
      <c r="C11" s="3" t="s">
        <v>2</v>
      </c>
      <c r="D11" s="3"/>
      <c r="E11" s="2">
        <f>E12</f>
        <v>7</v>
      </c>
      <c r="F11" s="2">
        <f>F12</f>
        <v>0</v>
      </c>
      <c r="G11" s="15"/>
    </row>
    <row r="12" spans="1:7" ht="21" customHeight="1" x14ac:dyDescent="0.25">
      <c r="A12" s="15"/>
      <c r="B12" s="4" t="s">
        <v>3</v>
      </c>
      <c r="C12" s="5" t="s">
        <v>4</v>
      </c>
      <c r="D12" s="4" t="s">
        <v>5</v>
      </c>
      <c r="E12" s="37">
        <v>7</v>
      </c>
      <c r="F12" s="38">
        <v>0</v>
      </c>
      <c r="G12" s="15"/>
    </row>
    <row r="13" spans="1:7" ht="21" customHeight="1" x14ac:dyDescent="0.25">
      <c r="A13" s="15"/>
      <c r="B13" s="4" t="s">
        <v>6</v>
      </c>
      <c r="C13" s="5" t="s">
        <v>7</v>
      </c>
      <c r="D13" s="4" t="s">
        <v>8</v>
      </c>
      <c r="E13" s="37"/>
      <c r="F13" s="38"/>
      <c r="G13" s="15"/>
    </row>
    <row r="14" spans="1:7" ht="21" customHeight="1" x14ac:dyDescent="0.25">
      <c r="A14" s="15"/>
      <c r="B14" s="4" t="s">
        <v>9</v>
      </c>
      <c r="C14" s="5" t="s">
        <v>10</v>
      </c>
      <c r="D14" s="4" t="s">
        <v>11</v>
      </c>
      <c r="E14" s="37"/>
      <c r="F14" s="38"/>
      <c r="G14" s="15"/>
    </row>
    <row r="15" spans="1:7" ht="21" customHeight="1" x14ac:dyDescent="0.25">
      <c r="A15" s="15"/>
      <c r="B15" s="4" t="s">
        <v>12</v>
      </c>
      <c r="C15" s="5" t="s">
        <v>13</v>
      </c>
      <c r="D15" s="4" t="s">
        <v>14</v>
      </c>
      <c r="E15" s="37"/>
      <c r="F15" s="38"/>
      <c r="G15" s="15"/>
    </row>
    <row r="16" spans="1:7" ht="21" customHeight="1" x14ac:dyDescent="0.25">
      <c r="A16" s="15"/>
      <c r="B16" s="4" t="s">
        <v>15</v>
      </c>
      <c r="C16" s="5" t="s">
        <v>16</v>
      </c>
      <c r="D16" s="4" t="s">
        <v>17</v>
      </c>
      <c r="E16" s="37"/>
      <c r="F16" s="38"/>
      <c r="G16" s="15"/>
    </row>
    <row r="17" spans="1:7" ht="21" customHeight="1" x14ac:dyDescent="0.25">
      <c r="A17" s="15"/>
      <c r="B17" s="4" t="s">
        <v>18</v>
      </c>
      <c r="C17" s="5" t="s">
        <v>19</v>
      </c>
      <c r="D17" s="4" t="s">
        <v>20</v>
      </c>
      <c r="E17" s="37"/>
      <c r="F17" s="38"/>
      <c r="G17" s="15"/>
    </row>
    <row r="18" spans="1:7" ht="21" customHeight="1" x14ac:dyDescent="0.25">
      <c r="A18" s="15"/>
      <c r="B18" s="2">
        <v>2</v>
      </c>
      <c r="C18" s="6" t="s">
        <v>21</v>
      </c>
      <c r="D18" s="6"/>
      <c r="E18" s="2">
        <f>IF(E19+E20&gt;5, 5,E19+E20)</f>
        <v>0</v>
      </c>
      <c r="F18" s="2">
        <f>IF(F19+F20&gt;5, 5,F19+F20)</f>
        <v>0</v>
      </c>
      <c r="G18" s="15"/>
    </row>
    <row r="19" spans="1:7" ht="21" customHeight="1" x14ac:dyDescent="0.25">
      <c r="A19" s="15"/>
      <c r="B19" s="4" t="s">
        <v>3</v>
      </c>
      <c r="C19" s="5" t="s">
        <v>22</v>
      </c>
      <c r="D19" s="4" t="s">
        <v>14</v>
      </c>
      <c r="E19" s="23">
        <v>0</v>
      </c>
      <c r="F19" s="25">
        <f>E19</f>
        <v>0</v>
      </c>
      <c r="G19" s="15"/>
    </row>
    <row r="20" spans="1:7" ht="21" customHeight="1" x14ac:dyDescent="0.25">
      <c r="A20" s="15"/>
      <c r="B20" s="4" t="s">
        <v>6</v>
      </c>
      <c r="C20" s="5" t="s">
        <v>23</v>
      </c>
      <c r="D20" s="4" t="s">
        <v>14</v>
      </c>
      <c r="E20" s="23">
        <v>0</v>
      </c>
      <c r="F20" s="25">
        <v>0</v>
      </c>
      <c r="G20" s="15"/>
    </row>
    <row r="21" spans="1:7" ht="21" customHeight="1" x14ac:dyDescent="0.25">
      <c r="A21" s="15"/>
      <c r="B21" s="2">
        <v>3</v>
      </c>
      <c r="C21" s="7" t="s">
        <v>24</v>
      </c>
      <c r="D21" s="2"/>
      <c r="E21" s="2">
        <f>E22+E23</f>
        <v>6</v>
      </c>
      <c r="F21" s="2">
        <f>F22+F23</f>
        <v>0</v>
      </c>
      <c r="G21" s="15"/>
    </row>
    <row r="22" spans="1:7" ht="21" customHeight="1" x14ac:dyDescent="0.25">
      <c r="A22" s="15"/>
      <c r="B22" s="4" t="s">
        <v>3</v>
      </c>
      <c r="C22" s="5" t="s">
        <v>25</v>
      </c>
      <c r="D22" s="4" t="s">
        <v>17</v>
      </c>
      <c r="E22" s="23">
        <v>3</v>
      </c>
      <c r="F22" s="25">
        <v>0</v>
      </c>
      <c r="G22" s="15"/>
    </row>
    <row r="23" spans="1:7" ht="21" customHeight="1" x14ac:dyDescent="0.25">
      <c r="A23" s="15"/>
      <c r="B23" s="4" t="s">
        <v>6</v>
      </c>
      <c r="C23" s="5" t="s">
        <v>26</v>
      </c>
      <c r="D23" s="4" t="s">
        <v>17</v>
      </c>
      <c r="E23" s="23">
        <v>3</v>
      </c>
      <c r="F23" s="25">
        <v>0</v>
      </c>
      <c r="G23" s="15"/>
    </row>
    <row r="24" spans="1:7" ht="33.6" x14ac:dyDescent="0.25">
      <c r="A24" s="15"/>
      <c r="B24" s="2">
        <v>4</v>
      </c>
      <c r="C24" s="7" t="s">
        <v>27</v>
      </c>
      <c r="D24" s="8" t="s">
        <v>14</v>
      </c>
      <c r="E24" s="23">
        <v>5</v>
      </c>
      <c r="F24" s="25">
        <v>0</v>
      </c>
      <c r="G24" s="15"/>
    </row>
    <row r="25" spans="1:7" ht="21" customHeight="1" x14ac:dyDescent="0.25">
      <c r="A25" s="15"/>
      <c r="B25" s="2">
        <v>5</v>
      </c>
      <c r="C25" s="7" t="s">
        <v>28</v>
      </c>
      <c r="D25" s="8" t="s">
        <v>17</v>
      </c>
      <c r="E25" s="23">
        <v>3</v>
      </c>
      <c r="F25" s="25">
        <v>0</v>
      </c>
      <c r="G25" s="15"/>
    </row>
    <row r="26" spans="1:7" ht="21" customHeight="1" x14ac:dyDescent="0.25">
      <c r="A26" s="15"/>
      <c r="B26" s="2">
        <v>6</v>
      </c>
      <c r="C26" s="6" t="s">
        <v>29</v>
      </c>
      <c r="D26" s="6"/>
      <c r="E26" s="2">
        <f>SUM(E27:E29)</f>
        <v>0</v>
      </c>
      <c r="F26" s="2">
        <f>SUM(F27:F29)</f>
        <v>0</v>
      </c>
      <c r="G26" s="15"/>
    </row>
    <row r="27" spans="1:7" ht="21" customHeight="1" x14ac:dyDescent="0.25">
      <c r="A27" s="15"/>
      <c r="B27" s="4" t="s">
        <v>3</v>
      </c>
      <c r="C27" s="5" t="s">
        <v>30</v>
      </c>
      <c r="D27" s="4" t="s">
        <v>31</v>
      </c>
      <c r="E27" s="23">
        <v>0</v>
      </c>
      <c r="F27" s="25">
        <f>E27</f>
        <v>0</v>
      </c>
      <c r="G27" s="15"/>
    </row>
    <row r="28" spans="1:7" ht="21" customHeight="1" x14ac:dyDescent="0.25">
      <c r="A28" s="15"/>
      <c r="B28" s="4" t="s">
        <v>6</v>
      </c>
      <c r="C28" s="5" t="s">
        <v>32</v>
      </c>
      <c r="D28" s="4" t="s">
        <v>33</v>
      </c>
      <c r="E28" s="23">
        <v>0</v>
      </c>
      <c r="F28" s="25">
        <f>E28</f>
        <v>0</v>
      </c>
      <c r="G28" s="15"/>
    </row>
    <row r="29" spans="1:7" ht="21" customHeight="1" x14ac:dyDescent="0.25">
      <c r="A29" s="15"/>
      <c r="B29" s="4" t="s">
        <v>9</v>
      </c>
      <c r="C29" s="5" t="s">
        <v>34</v>
      </c>
      <c r="D29" s="4" t="s">
        <v>35</v>
      </c>
      <c r="E29" s="23">
        <v>0</v>
      </c>
      <c r="F29" s="25">
        <f>E29</f>
        <v>0</v>
      </c>
      <c r="G29" s="15"/>
    </row>
    <row r="30" spans="1:7" ht="21" customHeight="1" x14ac:dyDescent="0.25">
      <c r="A30" s="15"/>
      <c r="B30" s="2"/>
      <c r="C30" s="31" t="s">
        <v>36</v>
      </c>
      <c r="D30" s="31"/>
      <c r="E30" s="2">
        <f>IF(E11+E18+E21+E24+E25+E26&gt;20,20,E11+E18+E21+E24+E25+E26)</f>
        <v>20</v>
      </c>
      <c r="F30" s="2">
        <f>IF(F11+F18+F21+F24+F25+F26&gt;20,20,F11+F18+F21+F24+F25+F26)</f>
        <v>0</v>
      </c>
      <c r="G30" s="15"/>
    </row>
    <row r="31" spans="1:7" ht="35.25" customHeight="1" x14ac:dyDescent="0.25">
      <c r="A31" s="15"/>
      <c r="B31" s="1" t="s">
        <v>37</v>
      </c>
      <c r="C31" s="32" t="s">
        <v>73</v>
      </c>
      <c r="D31" s="32"/>
      <c r="E31" s="32"/>
      <c r="F31" s="32"/>
      <c r="G31" s="15"/>
    </row>
    <row r="32" spans="1:7" ht="21" customHeight="1" x14ac:dyDescent="0.25">
      <c r="A32" s="15"/>
      <c r="B32" s="8">
        <v>1</v>
      </c>
      <c r="C32" s="9" t="s">
        <v>38</v>
      </c>
      <c r="D32" s="8" t="s">
        <v>39</v>
      </c>
      <c r="E32" s="23">
        <v>4</v>
      </c>
      <c r="F32" s="25">
        <v>0</v>
      </c>
      <c r="G32" s="15"/>
    </row>
    <row r="33" spans="1:7" ht="21" customHeight="1" x14ac:dyDescent="0.25">
      <c r="A33" s="15"/>
      <c r="B33" s="8">
        <v>2</v>
      </c>
      <c r="C33" s="9" t="s">
        <v>40</v>
      </c>
      <c r="D33" s="8" t="s">
        <v>14</v>
      </c>
      <c r="E33" s="23">
        <v>5</v>
      </c>
      <c r="F33" s="25">
        <v>0</v>
      </c>
      <c r="G33" s="15"/>
    </row>
    <row r="34" spans="1:7" ht="21" customHeight="1" x14ac:dyDescent="0.25">
      <c r="A34" s="15"/>
      <c r="B34" s="8">
        <v>3</v>
      </c>
      <c r="C34" s="9" t="s">
        <v>41</v>
      </c>
      <c r="D34" s="8" t="s">
        <v>39</v>
      </c>
      <c r="E34" s="23">
        <v>4</v>
      </c>
      <c r="F34" s="25">
        <v>0</v>
      </c>
      <c r="G34" s="15"/>
    </row>
    <row r="35" spans="1:7" ht="21" customHeight="1" x14ac:dyDescent="0.25">
      <c r="A35" s="15"/>
      <c r="B35" s="8">
        <v>4</v>
      </c>
      <c r="C35" s="9" t="s">
        <v>42</v>
      </c>
      <c r="D35" s="8" t="s">
        <v>39</v>
      </c>
      <c r="E35" s="23">
        <v>4</v>
      </c>
      <c r="F35" s="25">
        <v>0</v>
      </c>
      <c r="G35" s="15"/>
    </row>
    <row r="36" spans="1:7" ht="21" customHeight="1" x14ac:dyDescent="0.25">
      <c r="A36" s="15"/>
      <c r="B36" s="8">
        <v>5</v>
      </c>
      <c r="C36" s="9" t="s">
        <v>43</v>
      </c>
      <c r="D36" s="8" t="s">
        <v>39</v>
      </c>
      <c r="E36" s="23">
        <v>4</v>
      </c>
      <c r="F36" s="25">
        <v>0</v>
      </c>
      <c r="G36" s="15"/>
    </row>
    <row r="37" spans="1:7" ht="21" customHeight="1" x14ac:dyDescent="0.25">
      <c r="A37" s="15"/>
      <c r="B37" s="8">
        <v>6</v>
      </c>
      <c r="C37" s="9" t="s">
        <v>44</v>
      </c>
      <c r="D37" s="8" t="s">
        <v>39</v>
      </c>
      <c r="E37" s="23">
        <v>4</v>
      </c>
      <c r="F37" s="25">
        <v>0</v>
      </c>
      <c r="G37" s="15"/>
    </row>
    <row r="38" spans="1:7" ht="50.4" x14ac:dyDescent="0.25">
      <c r="A38" s="15"/>
      <c r="B38" s="8">
        <v>7</v>
      </c>
      <c r="C38" s="9" t="s">
        <v>45</v>
      </c>
      <c r="D38" s="8" t="s">
        <v>46</v>
      </c>
      <c r="E38" s="23">
        <v>0</v>
      </c>
      <c r="F38" s="25">
        <f t="shared" ref="F32:F39" si="0">E38</f>
        <v>0</v>
      </c>
      <c r="G38" s="15"/>
    </row>
    <row r="39" spans="1:7" ht="21" customHeight="1" x14ac:dyDescent="0.25">
      <c r="A39" s="15"/>
      <c r="B39" s="8">
        <v>8</v>
      </c>
      <c r="C39" s="9" t="s">
        <v>47</v>
      </c>
      <c r="D39" s="8" t="s">
        <v>35</v>
      </c>
      <c r="E39" s="23">
        <v>0</v>
      </c>
      <c r="F39" s="25">
        <f t="shared" si="0"/>
        <v>0</v>
      </c>
      <c r="G39" s="15"/>
    </row>
    <row r="40" spans="1:7" ht="21" customHeight="1" x14ac:dyDescent="0.25">
      <c r="A40" s="15"/>
      <c r="B40" s="2"/>
      <c r="C40" s="34" t="s">
        <v>36</v>
      </c>
      <c r="D40" s="34"/>
      <c r="E40" s="2">
        <f>IF(SUM(E32:E39)&gt;25, 25, SUM(E32:E39))</f>
        <v>25</v>
      </c>
      <c r="F40" s="2">
        <f>IF(SUM(F32:F39)&gt;25, 25, SUM(F32:F39))</f>
        <v>0</v>
      </c>
      <c r="G40" s="15"/>
    </row>
    <row r="41" spans="1:7" ht="39.75" customHeight="1" x14ac:dyDescent="0.25">
      <c r="A41" s="15"/>
      <c r="B41" s="1" t="s">
        <v>48</v>
      </c>
      <c r="C41" s="32" t="s">
        <v>74</v>
      </c>
      <c r="D41" s="32"/>
      <c r="E41" s="32"/>
      <c r="F41" s="32"/>
      <c r="G41" s="15"/>
    </row>
    <row r="42" spans="1:7" ht="21" customHeight="1" x14ac:dyDescent="0.25">
      <c r="A42" s="15"/>
      <c r="B42" s="8">
        <v>1</v>
      </c>
      <c r="C42" s="9" t="s">
        <v>49</v>
      </c>
      <c r="D42" s="10" t="s">
        <v>50</v>
      </c>
      <c r="E42" s="23">
        <v>9</v>
      </c>
      <c r="F42" s="25">
        <v>0</v>
      </c>
      <c r="G42" s="15"/>
    </row>
    <row r="43" spans="1:7" ht="21" customHeight="1" x14ac:dyDescent="0.25">
      <c r="A43" s="15"/>
      <c r="B43" s="8">
        <v>2</v>
      </c>
      <c r="C43" s="9" t="s">
        <v>51</v>
      </c>
      <c r="D43" s="8" t="s">
        <v>14</v>
      </c>
      <c r="E43" s="23">
        <v>0</v>
      </c>
      <c r="F43" s="25">
        <f t="shared" ref="F42:F47" si="1">E43</f>
        <v>0</v>
      </c>
      <c r="G43" s="15"/>
    </row>
    <row r="44" spans="1:7" ht="21" customHeight="1" x14ac:dyDescent="0.25">
      <c r="A44" s="15"/>
      <c r="B44" s="8">
        <v>3</v>
      </c>
      <c r="C44" s="9" t="s">
        <v>52</v>
      </c>
      <c r="D44" s="8" t="s">
        <v>14</v>
      </c>
      <c r="E44" s="23">
        <v>5</v>
      </c>
      <c r="F44" s="25">
        <v>0</v>
      </c>
      <c r="G44" s="15"/>
    </row>
    <row r="45" spans="1:7" ht="21" customHeight="1" x14ac:dyDescent="0.25">
      <c r="A45" s="15"/>
      <c r="B45" s="8">
        <v>4</v>
      </c>
      <c r="C45" s="9" t="s">
        <v>53</v>
      </c>
      <c r="D45" s="8" t="s">
        <v>14</v>
      </c>
      <c r="E45" s="23">
        <v>0</v>
      </c>
      <c r="F45" s="25">
        <f t="shared" si="1"/>
        <v>0</v>
      </c>
      <c r="G45" s="15"/>
    </row>
    <row r="46" spans="1:7" ht="33.6" x14ac:dyDescent="0.25">
      <c r="A46" s="15"/>
      <c r="B46" s="8">
        <v>5</v>
      </c>
      <c r="C46" s="9" t="s">
        <v>54</v>
      </c>
      <c r="D46" s="8" t="s">
        <v>55</v>
      </c>
      <c r="E46" s="23">
        <v>0</v>
      </c>
      <c r="F46" s="25">
        <f t="shared" si="1"/>
        <v>0</v>
      </c>
      <c r="G46" s="15"/>
    </row>
    <row r="47" spans="1:7" ht="21" customHeight="1" x14ac:dyDescent="0.25">
      <c r="A47" s="15"/>
      <c r="B47" s="8">
        <v>6</v>
      </c>
      <c r="C47" s="9" t="s">
        <v>56</v>
      </c>
      <c r="D47" s="8" t="s">
        <v>46</v>
      </c>
      <c r="E47" s="23">
        <v>0</v>
      </c>
      <c r="F47" s="25">
        <f t="shared" si="1"/>
        <v>0</v>
      </c>
      <c r="G47" s="15"/>
    </row>
    <row r="48" spans="1:7" ht="21" customHeight="1" x14ac:dyDescent="0.25">
      <c r="A48" s="15"/>
      <c r="B48" s="8"/>
      <c r="C48" s="31" t="s">
        <v>36</v>
      </c>
      <c r="D48" s="31"/>
      <c r="E48" s="2">
        <f>IF(SUM(E42:E47)&gt;20, 20, SUM(E42:E47))</f>
        <v>14</v>
      </c>
      <c r="F48" s="2">
        <f>IF(SUM(F42:F47)&gt;20, 20, SUM(F42:F47))</f>
        <v>0</v>
      </c>
      <c r="G48" s="15"/>
    </row>
    <row r="49" spans="1:7" ht="38.25" customHeight="1" x14ac:dyDescent="0.25">
      <c r="A49" s="15"/>
      <c r="B49" s="1" t="s">
        <v>57</v>
      </c>
      <c r="C49" s="32" t="s">
        <v>75</v>
      </c>
      <c r="D49" s="32"/>
      <c r="E49" s="32"/>
      <c r="F49" s="32"/>
      <c r="G49" s="15"/>
    </row>
    <row r="50" spans="1:7" ht="33.6" x14ac:dyDescent="0.25">
      <c r="A50" s="15"/>
      <c r="B50" s="8">
        <v>1</v>
      </c>
      <c r="C50" s="9" t="s">
        <v>58</v>
      </c>
      <c r="D50" s="8" t="s">
        <v>55</v>
      </c>
      <c r="E50" s="23">
        <v>10</v>
      </c>
      <c r="F50" s="25">
        <v>0</v>
      </c>
      <c r="G50" s="15"/>
    </row>
    <row r="51" spans="1:7" ht="33.6" x14ac:dyDescent="0.25">
      <c r="A51" s="15"/>
      <c r="B51" s="8">
        <v>2</v>
      </c>
      <c r="C51" s="9" t="s">
        <v>59</v>
      </c>
      <c r="D51" s="8" t="s">
        <v>14</v>
      </c>
      <c r="E51" s="23">
        <v>5</v>
      </c>
      <c r="F51" s="25">
        <v>0</v>
      </c>
      <c r="G51" s="15"/>
    </row>
    <row r="52" spans="1:7" ht="50.4" x14ac:dyDescent="0.25">
      <c r="A52" s="15"/>
      <c r="B52" s="8">
        <v>3</v>
      </c>
      <c r="C52" s="21" t="s">
        <v>80</v>
      </c>
      <c r="D52" s="8" t="s">
        <v>50</v>
      </c>
      <c r="E52" s="23">
        <v>3</v>
      </c>
      <c r="F52" s="25">
        <v>0</v>
      </c>
      <c r="G52" s="15"/>
    </row>
    <row r="53" spans="1:7" ht="16.8" x14ac:dyDescent="0.25">
      <c r="A53" s="15"/>
      <c r="B53" s="8">
        <v>4</v>
      </c>
      <c r="C53" s="9" t="s">
        <v>60</v>
      </c>
      <c r="D53" s="8" t="s">
        <v>35</v>
      </c>
      <c r="E53" s="23">
        <v>0</v>
      </c>
      <c r="F53" s="25">
        <f>E53</f>
        <v>0</v>
      </c>
      <c r="G53" s="15"/>
    </row>
    <row r="54" spans="1:7" ht="21" customHeight="1" x14ac:dyDescent="0.25">
      <c r="A54" s="15"/>
      <c r="B54" s="8"/>
      <c r="C54" s="31" t="s">
        <v>36</v>
      </c>
      <c r="D54" s="31"/>
      <c r="E54" s="2">
        <f>IF(SUM(E50:E53)&gt;25,25,SUM(E50:E53))</f>
        <v>18</v>
      </c>
      <c r="F54" s="2">
        <f>IF(SUM(F50:F53)&gt;25,25,SUM(F50:F53))</f>
        <v>0</v>
      </c>
      <c r="G54" s="15"/>
    </row>
    <row r="55" spans="1:7" ht="37.5" customHeight="1" x14ac:dyDescent="0.25">
      <c r="A55" s="15"/>
      <c r="B55" s="1" t="s">
        <v>61</v>
      </c>
      <c r="C55" s="32" t="s">
        <v>76</v>
      </c>
      <c r="D55" s="32"/>
      <c r="E55" s="32"/>
      <c r="F55" s="32"/>
      <c r="G55" s="15"/>
    </row>
    <row r="56" spans="1:7" ht="21" customHeight="1" x14ac:dyDescent="0.25">
      <c r="A56" s="15"/>
      <c r="B56" s="8">
        <v>1</v>
      </c>
      <c r="C56" s="9" t="s">
        <v>62</v>
      </c>
      <c r="D56" s="8" t="s">
        <v>14</v>
      </c>
      <c r="E56" s="23">
        <v>5</v>
      </c>
      <c r="F56" s="25">
        <v>0</v>
      </c>
      <c r="G56" s="15"/>
    </row>
    <row r="57" spans="1:7" ht="21" customHeight="1" x14ac:dyDescent="0.25">
      <c r="A57" s="15"/>
      <c r="B57" s="8">
        <v>2</v>
      </c>
      <c r="C57" s="9" t="s">
        <v>63</v>
      </c>
      <c r="D57" s="8" t="s">
        <v>64</v>
      </c>
      <c r="E57" s="23">
        <v>2</v>
      </c>
      <c r="F57" s="25">
        <v>0</v>
      </c>
      <c r="G57" s="15"/>
    </row>
    <row r="58" spans="1:7" ht="21" customHeight="1" x14ac:dyDescent="0.25">
      <c r="A58" s="15"/>
      <c r="B58" s="8">
        <v>3</v>
      </c>
      <c r="C58" s="9" t="s">
        <v>65</v>
      </c>
      <c r="D58" s="8" t="s">
        <v>64</v>
      </c>
      <c r="E58" s="23">
        <v>0</v>
      </c>
      <c r="F58" s="25">
        <f>E58</f>
        <v>0</v>
      </c>
      <c r="G58" s="15"/>
    </row>
    <row r="59" spans="1:7" ht="21" customHeight="1" x14ac:dyDescent="0.25">
      <c r="A59" s="15"/>
      <c r="B59" s="8">
        <v>4</v>
      </c>
      <c r="C59" s="9" t="s">
        <v>66</v>
      </c>
      <c r="D59" s="8" t="s">
        <v>64</v>
      </c>
      <c r="E59" s="23">
        <v>0</v>
      </c>
      <c r="F59" s="25">
        <f>E59</f>
        <v>0</v>
      </c>
      <c r="G59" s="15"/>
    </row>
    <row r="60" spans="1:7" ht="21" customHeight="1" x14ac:dyDescent="0.25">
      <c r="A60" s="15"/>
      <c r="B60" s="8">
        <v>5</v>
      </c>
      <c r="C60" s="9" t="s">
        <v>67</v>
      </c>
      <c r="D60" s="8" t="s">
        <v>64</v>
      </c>
      <c r="E60" s="23">
        <v>0</v>
      </c>
      <c r="F60" s="25">
        <f>E60</f>
        <v>0</v>
      </c>
      <c r="G60" s="15"/>
    </row>
    <row r="61" spans="1:7" ht="21" customHeight="1" x14ac:dyDescent="0.25">
      <c r="A61" s="15"/>
      <c r="B61" s="8"/>
      <c r="C61" s="31" t="s">
        <v>36</v>
      </c>
      <c r="D61" s="31"/>
      <c r="E61" s="2">
        <f>IF(SUM(E56:E60)&gt;10,10,SUM(E56:E60))</f>
        <v>7</v>
      </c>
      <c r="F61" s="2">
        <f>IF(SUM(F56:F60)&gt;10,10,SUM(F56:F60))</f>
        <v>0</v>
      </c>
      <c r="G61" s="15"/>
    </row>
    <row r="62" spans="1:7" ht="21" customHeight="1" x14ac:dyDescent="0.25">
      <c r="A62" s="15"/>
      <c r="B62" s="33" t="s">
        <v>68</v>
      </c>
      <c r="C62" s="33"/>
      <c r="D62" s="33"/>
      <c r="E62" s="33">
        <f>TONG_I_1+TONG_II_1+TONG_III_1+TONG_IV_1+TONG_V_1</f>
        <v>84</v>
      </c>
      <c r="F62" s="33">
        <f>TONG_I_2+TONG_II_2+TONG_III_2+TONG_IV_2+TONG_V_2</f>
        <v>0</v>
      </c>
      <c r="G62" s="15"/>
    </row>
    <row r="63" spans="1:7" ht="16.8" x14ac:dyDescent="0.25">
      <c r="A63" s="15"/>
      <c r="B63" s="33"/>
      <c r="C63" s="33"/>
      <c r="D63" s="33"/>
      <c r="E63" s="33"/>
      <c r="F63" s="33"/>
      <c r="G63" s="15"/>
    </row>
    <row r="64" spans="1:7" ht="21" customHeight="1" x14ac:dyDescent="0.25">
      <c r="A64" s="15"/>
      <c r="B64" s="27" t="s">
        <v>79</v>
      </c>
      <c r="C64" s="27"/>
      <c r="D64" s="27"/>
      <c r="E64" s="20" t="str">
        <f>IF(TONG_1&lt;35,"Kém",IF(TONG_1&lt;=49,"Yếu",IF(TONG_1&lt;=64,"Trung bình",IF(TONG_1&lt;=79,"Khá",IF(TONG_1&lt;=89,"Tốt","Xuất sắc")))))</f>
        <v>Tốt</v>
      </c>
      <c r="F64" s="20" t="str">
        <f>IF(TONG_2&lt;35,"Kém",IF(TONG_2&lt;=49,"Yếu",IF(TONG_2&lt;=64,"Trung bình",IF(TONG_2&lt;=79,"Khá",IF(TONG_2&lt;=89,"Tốt","Xuất sắc")))))</f>
        <v>Kém</v>
      </c>
      <c r="G64" s="15"/>
    </row>
    <row r="65" spans="1:7" ht="21" customHeight="1" x14ac:dyDescent="0.25">
      <c r="A65" s="15"/>
      <c r="B65" s="15"/>
      <c r="C65" s="16"/>
      <c r="D65" s="15"/>
      <c r="E65" s="17"/>
      <c r="F65" s="17"/>
      <c r="G65" s="15"/>
    </row>
  </sheetData>
  <sheetProtection password="FC21" sheet="1" objects="1" scenarios="1" selectLockedCells="1"/>
  <mergeCells count="26">
    <mergeCell ref="C31:F31"/>
    <mergeCell ref="C40:D40"/>
    <mergeCell ref="C41:F41"/>
    <mergeCell ref="B8:D9"/>
    <mergeCell ref="C10:F10"/>
    <mergeCell ref="C30:D30"/>
    <mergeCell ref="E8:E9"/>
    <mergeCell ref="F8:F9"/>
    <mergeCell ref="E12:E17"/>
    <mergeCell ref="F12:F17"/>
    <mergeCell ref="A5:B5"/>
    <mergeCell ref="B64:D64"/>
    <mergeCell ref="A1:G1"/>
    <mergeCell ref="C2:F2"/>
    <mergeCell ref="A3:B3"/>
    <mergeCell ref="A4:B4"/>
    <mergeCell ref="E3:F3"/>
    <mergeCell ref="E4:F4"/>
    <mergeCell ref="C48:D48"/>
    <mergeCell ref="C49:F49"/>
    <mergeCell ref="C54:D54"/>
    <mergeCell ref="C55:F55"/>
    <mergeCell ref="C61:D61"/>
    <mergeCell ref="B62:D63"/>
    <mergeCell ref="E62:E63"/>
    <mergeCell ref="F62:F63"/>
  </mergeCells>
  <dataValidations count="11">
    <dataValidation type="decimal" allowBlank="1" showInputMessage="1" showErrorMessage="1" error="Điểm từ 0 đến 11" sqref="E12:F17" xr:uid="{00000000-0002-0000-0000-000000000000}">
      <formula1>0</formula1>
      <formula2>11</formula2>
    </dataValidation>
    <dataValidation type="decimal" allowBlank="1" showInputMessage="1" showErrorMessage="1" error="Điểm từ 0 - 5" sqref="E24:F24 E19:F20" xr:uid="{00000000-0002-0000-0000-000001000000}">
      <formula1>0</formula1>
      <formula2>5</formula2>
    </dataValidation>
    <dataValidation type="decimal" allowBlank="1" showInputMessage="1" showErrorMessage="1" error="Điểm từ 0 - 3" sqref="E25:F25 E22:F23" xr:uid="{00000000-0002-0000-0000-000002000000}">
      <formula1>0</formula1>
      <formula2>3</formula2>
    </dataValidation>
    <dataValidation type="decimal" operator="lessThanOrEqual" allowBlank="1" showInputMessage="1" showErrorMessage="1" error="Điểm nhỏ hơn hoặc bằng 0" sqref="E27:F29 E38:F39" xr:uid="{00000000-0002-0000-0000-000003000000}">
      <formula1>0</formula1>
    </dataValidation>
    <dataValidation type="decimal" allowBlank="1" showInputMessage="1" showErrorMessage="1" error="Điểm không hợp lệ" sqref="E32:F32 E34:F37" xr:uid="{00000000-0002-0000-0000-000004000000}">
      <formula1>0</formula1>
      <formula2>4</formula2>
    </dataValidation>
    <dataValidation type="decimal" allowBlank="1" showInputMessage="1" showErrorMessage="1" error="Điểm không hợp lệ" sqref="E33:F33 E43:F45 E51:F51 E56:F56" xr:uid="{00000000-0002-0000-0000-000005000000}">
      <formula1>0</formula1>
      <formula2>5</formula2>
    </dataValidation>
    <dataValidation type="decimal" allowBlank="1" showInputMessage="1" showErrorMessage="1" error="Tối đa 15 điểm" sqref="E42:F42" xr:uid="{00000000-0002-0000-0000-000006000000}">
      <formula1>0</formula1>
      <formula2>15</formula2>
    </dataValidation>
    <dataValidation type="decimal" allowBlank="1" showInputMessage="1" showErrorMessage="1" error="Điểm không hợp lệ" sqref="E46:F46 E50:F50" xr:uid="{00000000-0002-0000-0000-000007000000}">
      <formula1>0</formula1>
      <formula2>10</formula2>
    </dataValidation>
    <dataValidation type="decimal" operator="lessThanOrEqual" allowBlank="1" showInputMessage="1" showErrorMessage="1" error="Nhập điểm trừ (nhỏ hơn hoặc bằng 0)" sqref="E47:F47 E53:F53" xr:uid="{00000000-0002-0000-0000-000008000000}">
      <formula1>0</formula1>
    </dataValidation>
    <dataValidation type="decimal" operator="greaterThanOrEqual" allowBlank="1" showInputMessage="1" showErrorMessage="1" error="Điểm không hợp lệ" sqref="E52:F52" xr:uid="{00000000-0002-0000-0000-000009000000}">
      <formula1>0</formula1>
    </dataValidation>
    <dataValidation type="decimal" allowBlank="1" showInputMessage="1" showErrorMessage="1" error="Điểm không hợp lệ" sqref="E57:F60" xr:uid="{00000000-0002-0000-0000-00000A000000}">
      <formula1>0</formula1>
      <formula2>2</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12</vt:i4>
      </vt:variant>
    </vt:vector>
  </HeadingPairs>
  <TitlesOfParts>
    <vt:vector size="13" baseType="lpstr">
      <vt:lpstr>DIEMRENLUYEN</vt:lpstr>
      <vt:lpstr>TONG_1</vt:lpstr>
      <vt:lpstr>TONG_2</vt:lpstr>
      <vt:lpstr>TONG_I_1</vt:lpstr>
      <vt:lpstr>TONG_I_2</vt:lpstr>
      <vt:lpstr>TONG_II_1</vt:lpstr>
      <vt:lpstr>TONG_II_2</vt:lpstr>
      <vt:lpstr>TONG_III_1</vt:lpstr>
      <vt:lpstr>TONG_III_2</vt:lpstr>
      <vt:lpstr>TONG_IV_1</vt:lpstr>
      <vt:lpstr>TONG_IV_2</vt:lpstr>
      <vt:lpstr>TONG_V_1</vt:lpstr>
      <vt:lpstr>TONG_V_2</vt:lpstr>
    </vt:vector>
  </TitlesOfParts>
  <Company>HUSC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Tĩnh Trần</cp:lastModifiedBy>
  <dcterms:created xsi:type="dcterms:W3CDTF">2022-09-13T02:56:12Z</dcterms:created>
  <dcterms:modified xsi:type="dcterms:W3CDTF">2023-07-07T13:46:54Z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6bf14f48-d53f-4945-a961-bab50966c9b2</vt:lpwstr>
  </property>
</Properties>
</file>