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NGKIT\Documents\#DARI MACBOOK\macbook\kerja\kerja\HAR JAR\#data asset validasi\renus ti\topologi tower\"/>
    </mc:Choice>
  </mc:AlternateContent>
  <bookViews>
    <workbookView xWindow="0" yWindow="0" windowWidth="17250" windowHeight="6090" firstSheet="4" activeTab="6"/>
  </bookViews>
  <sheets>
    <sheet name="summary tower" sheetId="1" r:id="rId1"/>
    <sheet name="topologi tower" sheetId="8" r:id="rId2"/>
    <sheet name="Gantri 150 kV serpong - lkong" sheetId="3" r:id="rId3"/>
    <sheet name="Gantri 150 kV bintaro - serpong" sheetId="4" r:id="rId4"/>
    <sheet name="V petukangan bintaro serpong" sheetId="5" r:id="rId5"/>
    <sheet name="Gantri 150 kV depok - cawang" sheetId="6" r:id="rId6"/>
    <sheet name="Gantri 150 kV Bkasi - Pdklapa" sheetId="7" r:id="rId7"/>
  </sheets>
  <externalReferences>
    <externalReference r:id="rId8"/>
    <externalReference r:id="rId9"/>
  </externalReferences>
  <definedNames>
    <definedName name="_xlnm._FilterDatabase" localSheetId="0" hidden="1">'summary tower'!$A$10:$U$286</definedName>
    <definedName name="GI_APP_Bandung" localSheetId="3">[1]Database!$A$4:$A$24</definedName>
    <definedName name="GI_APP_Bandung" localSheetId="6">[1]Database!$A$4:$A$24</definedName>
    <definedName name="GI_APP_Bandung" localSheetId="5">[1]Database!$A$4:$A$24</definedName>
    <definedName name="GI_APP_Bandung" localSheetId="2">[1]Database!$A$4:$A$24</definedName>
    <definedName name="GI_APP_Bandung" localSheetId="4">[1]Database!$A$4:$A$24</definedName>
    <definedName name="GI_APP_Bandung">[2]Database!$A$4:$A$24</definedName>
    <definedName name="GI_APP_Cirebon" localSheetId="3">[1]Database!$C$4:$C$26</definedName>
    <definedName name="GI_APP_Cirebon" localSheetId="6">[1]Database!$C$4:$C$26</definedName>
    <definedName name="GI_APP_Cirebon" localSheetId="5">[1]Database!$C$4:$C$26</definedName>
    <definedName name="GI_APP_Cirebon" localSheetId="2">[1]Database!$C$4:$C$26</definedName>
    <definedName name="GI_APP_Cirebon" localSheetId="4">[1]Database!$C$4:$C$26</definedName>
    <definedName name="GI_APP_Cirebon">[2]Database!$C$4:$C$26</definedName>
    <definedName name="GI_APP_Karawang" localSheetId="3">[1]Database!$E$4:$E$37</definedName>
    <definedName name="GI_APP_Karawang" localSheetId="6">[1]Database!$E$4:$E$37</definedName>
    <definedName name="GI_APP_Karawang" localSheetId="5">[1]Database!$E$4:$E$37</definedName>
    <definedName name="GI_APP_Karawang" localSheetId="2">[1]Database!$E$4:$E$37</definedName>
    <definedName name="GI_APP_Karawang" localSheetId="4">[1]Database!$E$4:$E$37</definedName>
    <definedName name="GI_APP_Karawang">[2]Database!$E$4:$E$37</definedName>
    <definedName name="Kategori_Gangguan" localSheetId="3">[1]Database!$G$4:$G$9</definedName>
    <definedName name="Kategori_Gangguan" localSheetId="6">[1]Database!$G$4:$G$9</definedName>
    <definedName name="Kategori_Gangguan" localSheetId="5">[1]Database!$G$4:$G$9</definedName>
    <definedName name="Kategori_Gangguan" localSheetId="2">[1]Database!$G$4:$G$9</definedName>
    <definedName name="Kategori_Gangguan" localSheetId="4">[1]Database!$G$4:$G$9</definedName>
    <definedName name="Kategori_Gangguan">[2]Database!$G$4:$G$9</definedName>
    <definedName name="Kategori_Pemeliharaan" localSheetId="3">[1]Database!$I$4:$I$5</definedName>
    <definedName name="Kategori_Pemeliharaan" localSheetId="6">[1]Database!$I$4:$I$5</definedName>
    <definedName name="Kategori_Pemeliharaan" localSheetId="5">[1]Database!$I$4:$I$5</definedName>
    <definedName name="Kategori_Pemeliharaan" localSheetId="2">[1]Database!$I$4:$I$5</definedName>
    <definedName name="Kategori_Pemeliharaan" localSheetId="4">[1]Database!$I$4:$I$5</definedName>
    <definedName name="Kategori_Pemeliharaan">[2]Database!$I$4:$I$5</definedName>
    <definedName name="_xlnm.Print_Area" localSheetId="1">'topologi tower'!$B$1:$R$44</definedName>
    <definedName name="Print_Area_MI" localSheetId="3">#REF!</definedName>
    <definedName name="Print_Area_MI" localSheetId="6">#REF!</definedName>
    <definedName name="Print_Area_MI" localSheetId="5">#REF!</definedName>
    <definedName name="Print_Area_MI" localSheetId="2">#REF!</definedName>
    <definedName name="Print_Area_MI" localSheetId="4">#REF!</definedName>
    <definedName name="Print_Area_MI">#REF!</definedName>
    <definedName name="SILM">'summary tower'!$A$2:$L$276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7" i="1" l="1"/>
  <c r="W299" i="1" l="1"/>
  <c r="W300" i="1" l="1"/>
  <c r="W302" i="1" s="1"/>
  <c r="V301" i="1"/>
  <c r="V300" i="1"/>
  <c r="V299" i="1"/>
  <c r="T302" i="1"/>
  <c r="S302" i="1"/>
  <c r="U301" i="1"/>
  <c r="U300" i="1"/>
  <c r="U299" i="1"/>
  <c r="U302" i="1" s="1"/>
  <c r="V302" i="1" l="1"/>
  <c r="I299" i="1"/>
  <c r="I63" i="1"/>
  <c r="P296" i="1"/>
  <c r="H310" i="1"/>
  <c r="J302" i="1" l="1"/>
  <c r="K12" i="1"/>
  <c r="K288" i="1" s="1"/>
  <c r="F293" i="1" s="1"/>
  <c r="J13" i="1"/>
  <c r="J12" i="1"/>
  <c r="J299" i="1" s="1"/>
  <c r="M299" i="1"/>
  <c r="L299" i="1"/>
  <c r="H299" i="1"/>
  <c r="L294" i="1"/>
  <c r="J294" i="1"/>
  <c r="I294" i="1"/>
  <c r="G294" i="1"/>
  <c r="D294" i="1" s="1"/>
  <c r="E294" i="1"/>
  <c r="R293" i="1"/>
  <c r="R295" i="1"/>
  <c r="Q293" i="1"/>
  <c r="Q295" i="1" s="1"/>
  <c r="P293" i="1"/>
  <c r="O293" i="1"/>
  <c r="N293" i="1"/>
  <c r="N295" i="1" s="1"/>
  <c r="M293" i="1"/>
  <c r="L293" i="1"/>
  <c r="K293" i="1"/>
  <c r="K295" i="1" s="1"/>
  <c r="J293" i="1"/>
  <c r="J295" i="1" s="1"/>
  <c r="I293" i="1"/>
  <c r="H293" i="1"/>
  <c r="H295" i="1" s="1"/>
  <c r="P292" i="1"/>
  <c r="P295" i="1" s="1"/>
  <c r="O292" i="1"/>
  <c r="O295" i="1" s="1"/>
  <c r="M292" i="1"/>
  <c r="M295" i="1" s="1"/>
  <c r="L292" i="1"/>
  <c r="L295" i="1" s="1"/>
  <c r="J292" i="1"/>
  <c r="I292" i="1"/>
  <c r="G292" i="1"/>
  <c r="D292" i="1" s="1"/>
  <c r="E292" i="1"/>
  <c r="M288" i="1"/>
  <c r="F294" i="1" s="1"/>
  <c r="L288" i="1"/>
  <c r="I288" i="1"/>
  <c r="F292" i="1" s="1"/>
  <c r="H288" i="1"/>
  <c r="H302" i="1" l="1"/>
  <c r="G293" i="1"/>
  <c r="I295" i="1"/>
  <c r="K299" i="1"/>
  <c r="H301" i="1" s="1"/>
  <c r="H308" i="1" s="1"/>
  <c r="F295" i="1"/>
  <c r="D293" i="1"/>
  <c r="G295" i="1"/>
  <c r="D295" i="1" s="1"/>
  <c r="E295" i="1"/>
  <c r="J288" i="1"/>
  <c r="E293" i="1"/>
</calcChain>
</file>

<file path=xl/comments1.xml><?xml version="1.0" encoding="utf-8"?>
<comments xmlns="http://schemas.openxmlformats.org/spreadsheetml/2006/main">
  <authors>
    <author>syarifuddin</author>
    <author>ismail - [2010]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>syarifuddin:</t>
        </r>
        <r>
          <rPr>
            <sz val="9"/>
            <color indexed="81"/>
            <rFont val="Tahoma"/>
            <family val="2"/>
          </rPr>
          <t xml:space="preserve">
realisasi Des 2016 dan Jan 2017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belum beroperasi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syarifuddin:</t>
        </r>
        <r>
          <rPr>
            <sz val="9"/>
            <color indexed="81"/>
            <rFont val="Tahoma"/>
            <family val="2"/>
          </rPr>
          <t xml:space="preserve">
menuju uprating</t>
        </r>
      </text>
    </comment>
    <comment ref="K119" authorId="1" shapeId="0">
      <text>
        <r>
          <rPr>
            <b/>
            <sz val="9"/>
            <color indexed="81"/>
            <rFont val="Tahoma"/>
            <family val="2"/>
          </rPr>
          <t xml:space="preserve">Twr ikut PHT.Srlya-Slrin(1 s/d 18), Slrin-Pendo (1 s/d 8 )
</t>
        </r>
      </text>
    </comment>
    <comment ref="B166" authorId="0" shapeId="0">
      <text>
        <r>
          <rPr>
            <b/>
            <sz val="9"/>
            <color indexed="81"/>
            <rFont val="Tahoma"/>
            <family val="2"/>
          </rPr>
          <t>syarifuddin:</t>
        </r>
        <r>
          <rPr>
            <sz val="9"/>
            <color indexed="81"/>
            <rFont val="Tahoma"/>
            <family val="2"/>
          </rPr>
          <t xml:space="preserve">
OPERASI 5 AGUSTUS 2017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>syarifuddin:</t>
        </r>
        <r>
          <rPr>
            <sz val="9"/>
            <color indexed="81"/>
            <rFont val="Tahoma"/>
            <family val="2"/>
          </rPr>
          <t xml:space="preserve">
OPERASI 5 AGUSTUS 2017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>syarifuddin:</t>
        </r>
        <r>
          <rPr>
            <sz val="9"/>
            <color indexed="81"/>
            <rFont val="Tahoma"/>
            <family val="2"/>
          </rPr>
          <t xml:space="preserve">
prediksi november 2017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syarifuddin:</t>
        </r>
        <r>
          <rPr>
            <sz val="9"/>
            <color indexed="81"/>
            <rFont val="Tahoma"/>
            <family val="2"/>
          </rPr>
          <t xml:space="preserve">
realisasi agustus 2017 (17,4 kms)
prediksi desember 2017 (24 kms)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>syarifuddin:</t>
        </r>
        <r>
          <rPr>
            <sz val="9"/>
            <color indexed="81"/>
            <rFont val="Tahoma"/>
            <family val="2"/>
          </rPr>
          <t xml:space="preserve">
prediksi des 2017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syarifuddin:</t>
        </r>
        <r>
          <rPr>
            <sz val="9"/>
            <color indexed="81"/>
            <rFont val="Tahoma"/>
            <family val="2"/>
          </rPr>
          <t xml:space="preserve">
udah operasi belum ?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syarifuddin:</t>
        </r>
        <r>
          <rPr>
            <sz val="9"/>
            <color indexed="81"/>
            <rFont val="Tahoma"/>
            <family val="2"/>
          </rPr>
          <t xml:space="preserve">
realisasi oktober 2017</t>
        </r>
      </text>
    </comment>
    <comment ref="B259" authorId="0" shapeId="0">
      <text>
        <r>
          <rPr>
            <b/>
            <sz val="9"/>
            <color indexed="81"/>
            <rFont val="Tahoma"/>
            <family val="2"/>
          </rPr>
          <t>syarifuddin:</t>
        </r>
        <r>
          <rPr>
            <sz val="9"/>
            <color indexed="81"/>
            <rFont val="Tahoma"/>
            <family val="2"/>
          </rPr>
          <t xml:space="preserve">
realisasi maret 2017 (0,261 kms)</t>
        </r>
      </text>
    </comment>
    <comment ref="B264" authorId="0" shapeId="0">
      <text>
        <r>
          <rPr>
            <b/>
            <sz val="9"/>
            <color indexed="81"/>
            <rFont val="Tahoma"/>
            <family val="2"/>
          </rPr>
          <t>syarifuddin:</t>
        </r>
        <r>
          <rPr>
            <sz val="9"/>
            <color indexed="81"/>
            <rFont val="Tahoma"/>
            <family val="2"/>
          </rPr>
          <t xml:space="preserve">
realisasi Mei 2017</t>
        </r>
      </text>
    </comment>
    <comment ref="B270" authorId="0" shapeId="0">
      <text>
        <r>
          <rPr>
            <b/>
            <sz val="9"/>
            <color indexed="81"/>
            <rFont val="Tahoma"/>
            <family val="2"/>
          </rPr>
          <t>syarifuddin:</t>
        </r>
        <r>
          <rPr>
            <sz val="9"/>
            <color indexed="81"/>
            <rFont val="Tahoma"/>
            <family val="2"/>
          </rPr>
          <t xml:space="preserve">
realisasi Des 2016 dan April 2017</t>
        </r>
      </text>
    </comment>
    <comment ref="B271" authorId="0" shapeId="0">
      <text>
        <r>
          <rPr>
            <b/>
            <sz val="9"/>
            <color indexed="81"/>
            <rFont val="Tahoma"/>
            <family val="2"/>
          </rPr>
          <t>syarifuddin:</t>
        </r>
        <r>
          <rPr>
            <sz val="9"/>
            <color indexed="81"/>
            <rFont val="Tahoma"/>
            <family val="2"/>
          </rPr>
          <t xml:space="preserve">
realisasi Des 2016 dan April 2017</t>
        </r>
      </text>
    </comment>
    <comment ref="B278" authorId="0" shapeId="0">
      <text>
        <r>
          <rPr>
            <b/>
            <sz val="9"/>
            <color indexed="81"/>
            <rFont val="Tahoma"/>
            <family val="2"/>
          </rPr>
          <t>syarifuddin: 7/10/17</t>
        </r>
        <r>
          <rPr>
            <sz val="9"/>
            <color indexed="81"/>
            <rFont val="Tahoma"/>
            <family val="2"/>
          </rPr>
          <t xml:space="preserve">
info dari UIP proyek masih 25%
seharusnya belum operasi</t>
        </r>
      </text>
    </comment>
  </commentList>
</comments>
</file>

<file path=xl/sharedStrings.xml><?xml version="1.0" encoding="utf-8"?>
<sst xmlns="http://schemas.openxmlformats.org/spreadsheetml/2006/main" count="1023" uniqueCount="433">
  <si>
    <t>DAFTAR PERALATAN TRANSMISI OPERASI</t>
  </si>
  <si>
    <t>Formulir 12B/2</t>
  </si>
  <si>
    <t>Halaman :</t>
  </si>
  <si>
    <t>S A L U R A N  T R A N S M I S I  T E R P A S A N G</t>
  </si>
  <si>
    <t>APP</t>
  </si>
  <si>
    <t>ROUTE</t>
  </si>
  <si>
    <t>SALURAN TUNGGAL</t>
  </si>
  <si>
    <t>PENGHANTAR</t>
  </si>
  <si>
    <t>500 kV</t>
  </si>
  <si>
    <t>150 kV</t>
  </si>
  <si>
    <t>70 kV</t>
  </si>
  <si>
    <t>30 / 25 kV</t>
  </si>
  <si>
    <t xml:space="preserve">Jenis </t>
  </si>
  <si>
    <t>Penampang</t>
  </si>
  <si>
    <t>Panjang</t>
  </si>
  <si>
    <t>Tiang</t>
  </si>
  <si>
    <t>S.U</t>
  </si>
  <si>
    <t>Kb.T</t>
  </si>
  <si>
    <t>mm2</t>
  </si>
  <si>
    <t>berkas</t>
  </si>
  <si>
    <t>Km</t>
  </si>
  <si>
    <t>bh</t>
  </si>
  <si>
    <t>APP CAWANG</t>
  </si>
  <si>
    <t>TRS 150kV CAWANG LAMA-DEPOK #1</t>
  </si>
  <si>
    <t>T74-T83 : 
2 x DRAKE
T50-T73 : 
2 x GANNET 
T1-T49 : 
2 x DRAKE</t>
  </si>
  <si>
    <t>468.5
392.7
468.5</t>
  </si>
  <si>
    <t>TRS 150kV CAWANG LAMA-DEPOK #2</t>
  </si>
  <si>
    <t>TRS 150kV CIMANGGIS-CIBINONG #1</t>
  </si>
  <si>
    <t>2 x GANNET</t>
  </si>
  <si>
    <t>TRS 150kV CIMANGGIS-CIBINONG #2</t>
  </si>
  <si>
    <t>TRS 150kV JATIRANGON-CIBINONG #1</t>
  </si>
  <si>
    <t>2 x DRAKE</t>
  </si>
  <si>
    <t>TRS 150kV JATIRANGON-CIBINONG #2</t>
  </si>
  <si>
    <t xml:space="preserve">TRS 150kV JATIRANGON-MINIATUR </t>
  </si>
  <si>
    <t>TRS 150kV JATIRANGON-PONDOK KELAPA</t>
  </si>
  <si>
    <t>TRS 150kV LEGOK-LENGKONG #1</t>
  </si>
  <si>
    <t>2 x ZEBRA</t>
  </si>
  <si>
    <t>TRS 150kV LEGOK-LENGKONG #2</t>
  </si>
  <si>
    <t>TRS 150kV LENGKONG-SERPONG #1</t>
  </si>
  <si>
    <t>2 x ACCC Hamburg</t>
  </si>
  <si>
    <t>TRS 150kV LENGKONG-SERPONG #2</t>
  </si>
  <si>
    <t>TRS 150kV PETUKANGAN-GANDUL #1</t>
  </si>
  <si>
    <t>TRS 150kV PETUKANGAN-GANDUL #2</t>
  </si>
  <si>
    <t>TRS 150kV PETUKANGAN-SERPONG</t>
  </si>
  <si>
    <t>2 x HVCRC</t>
  </si>
  <si>
    <t xml:space="preserve"> </t>
  </si>
  <si>
    <t>TRS 150kV PETUKANGAN-BINTARO</t>
  </si>
  <si>
    <t>TRS 150kV BINTARO-SERPONG</t>
  </si>
  <si>
    <t>TRS 150kV CAWANG BARU-CIPINANG #1</t>
  </si>
  <si>
    <t>2 x ACSR</t>
  </si>
  <si>
    <t>TRS 150kV CAWANG BARU-CIPINANG #2</t>
  </si>
  <si>
    <t>TRS 150kV CAWANG BARU-DURENTIGA #1</t>
  </si>
  <si>
    <t>2 x TACSR</t>
  </si>
  <si>
    <t>TRS 150kV CAWANG BARU-DURENTIGA #2</t>
  </si>
  <si>
    <t>TRS 150kV CIPINANG-PULOMAS #1</t>
  </si>
  <si>
    <t>TRS 150kV CIPINANG-PULOMAS #2</t>
  </si>
  <si>
    <t>TRS 150kV DURENTIGA-MAMPANG DUA #1</t>
  </si>
  <si>
    <t>TRS 150kV DURENTIGA-MAMPANG DUA #2</t>
  </si>
  <si>
    <t>TRS 150kV MINIATUR-GANDARIA</t>
  </si>
  <si>
    <t>*24</t>
  </si>
  <si>
    <t>TRS 150kV PENGGILINGAN-BEKASI</t>
  </si>
  <si>
    <t>TRS 150kV PEGANGSAAN-BEKASI</t>
  </si>
  <si>
    <t>TRS 150kV PONDOK KELAPA-BEKASI #1</t>
  </si>
  <si>
    <t>TRS 150kV PONDOK KELAPA-BEKASI #2</t>
  </si>
  <si>
    <t>TRS 150kV PONDOK KELAPA-TAMBUN #1</t>
  </si>
  <si>
    <t>TRS 150kV PONDOK KELAPA-TAMBUN #2</t>
  </si>
  <si>
    <t>TRS 150kV GANDUL-SERPONG #1</t>
  </si>
  <si>
    <t>2 X TACSR</t>
  </si>
  <si>
    <t>TRS 150kV GANDUL-SERPONG #2</t>
  </si>
  <si>
    <t>TRS 150kV DEPOK-KEDUNG BADAK #1</t>
  </si>
  <si>
    <t>TRS 150kV DEPOK-KEDUNG BADAK #2</t>
  </si>
  <si>
    <t>2 x XLPE</t>
  </si>
  <si>
    <t>TRS 150kV CAWANG LAMA-CAWANG BARU #1</t>
  </si>
  <si>
    <t>TRS 150kV CAWANG LAMA-CAWANG BARU #2</t>
  </si>
  <si>
    <t>TRS 150kV GANDUL-KEMANG #1</t>
  </si>
  <si>
    <t>CDL</t>
  </si>
  <si>
    <t>TRS 150kV GANDUL-KEMANG #2</t>
  </si>
  <si>
    <t>TRS 150kV GANDUL-PONDOK INDAH #1</t>
  </si>
  <si>
    <t>XLPE</t>
  </si>
  <si>
    <t>TRS 150kV GANDUL-PONDOK INDAH #2</t>
  </si>
  <si>
    <t>TRS 150kV BINTARO-BINTARO II #1</t>
  </si>
  <si>
    <t>TRS 150kV BINTARO-BINTARO II #2</t>
  </si>
  <si>
    <t>TRS 500kV BALARAJA-GANDUL #1</t>
  </si>
  <si>
    <t>4 x DOVE</t>
  </si>
  <si>
    <t>TRS 500kV BALARAJA-GANDUL #2</t>
  </si>
  <si>
    <t>TRS 500kV BEKASI-CAWANG</t>
  </si>
  <si>
    <t>TRS 500kV BEKASI-CIBINONG</t>
  </si>
  <si>
    <t>TRS 500kV CIBINONG-MUARA TAWAR</t>
  </si>
  <si>
    <t>TRS 500kV DEPOK-CIBINONG #1</t>
  </si>
  <si>
    <t>TRS 500kV DEPOK-CIBINONG #2</t>
  </si>
  <si>
    <t>TRS 500kV GANDUL-DEPOK #1</t>
  </si>
  <si>
    <t>TRS 500kV GANDUL-DEPOK #2</t>
  </si>
  <si>
    <t>TRS 500kV GANDUL-KEMBANGAN #1</t>
  </si>
  <si>
    <t>4 x GANNET</t>
  </si>
  <si>
    <t>TRS 500kV GANDUL-KEMBANGAN #2</t>
  </si>
  <si>
    <t>TRS 500kV CAWANG BARU-MUARA TAWAR</t>
  </si>
  <si>
    <t>TRS 500kV DEPOK-TASIKMALAYA #1</t>
  </si>
  <si>
    <t>TRS 500kV DEPOK-TASIKMALAYA #2</t>
  </si>
  <si>
    <t>TRS 70kV CAWANG LAMA-DEPOK BARU #1</t>
  </si>
  <si>
    <t>ACSR</t>
  </si>
  <si>
    <t>TRS 70kV CAWANG LAMA-DEPOK BARU #2</t>
  </si>
  <si>
    <t>TRS 70kV GANDARIA-CIBINONG #1</t>
  </si>
  <si>
    <t>OSTRICH</t>
  </si>
  <si>
    <t>TRS 70kV GANDARIA-CIBINONG #2</t>
  </si>
  <si>
    <t>APP CILEGON</t>
  </si>
  <si>
    <t>TRS 150kV ASAHIMAS-POLYPRIMA</t>
  </si>
  <si>
    <t>DOVE</t>
  </si>
  <si>
    <t>TRS 150kV CIKANDE-PUNCAK ARDI MULYA #1</t>
  </si>
  <si>
    <t>TRS 150kV CIKANDE-PUNCAK ARDI MULYA #2</t>
  </si>
  <si>
    <t>TRS 150kV CILEGON LAMA-CILEGON BARU #1</t>
  </si>
  <si>
    <t>TACSR</t>
  </si>
  <si>
    <t>TRS 150kV CILEGON LAMA-CILEGON BARU #2</t>
  </si>
  <si>
    <t>TRS 150kV CILEGON LAMA-MITSUI</t>
  </si>
  <si>
    <t>DRAKE</t>
  </si>
  <si>
    <t>TRS 150kV CILEGON LAMA-MCCI (MITSUBISHI)</t>
  </si>
  <si>
    <t>TRS 150kV CILEGON BARU-ASAHIMAS</t>
  </si>
  <si>
    <t>TRS 150kV CILEGON BARU-KRAKATAU POSCO #1</t>
  </si>
  <si>
    <t>2 x ACSR 429/56</t>
  </si>
  <si>
    <t>TRS 150kV CILEGON BARU-KRAKATAU POSCO #2</t>
  </si>
  <si>
    <t>TRS 150kV CILEGON BARU-POLYPRIMA</t>
  </si>
  <si>
    <t>-</t>
  </si>
  <si>
    <t>TRS 150kV CILEGON BARU-SERANG #1</t>
  </si>
  <si>
    <t>2 x ACCC</t>
  </si>
  <si>
    <t>TRS 150kV CILEGON BARU-SERANG #2</t>
  </si>
  <si>
    <t>TRS 150kV CILEGON BARU-INDOFERRO #1</t>
  </si>
  <si>
    <t xml:space="preserve">TACSR </t>
  </si>
  <si>
    <t>TRS 150kV CILEGON BARU-INDOFERRO #2</t>
  </si>
  <si>
    <t>TRS 150kV CHANDRA ASRI-ASAHIMAS</t>
  </si>
  <si>
    <t>TACSR 410</t>
  </si>
  <si>
    <t>TRS 150kV ASAHIMAS BARU-CHANDRA ASRI</t>
  </si>
  <si>
    <t>TRS 150kV ASAHIMAS BARU-ASAHIMAS</t>
  </si>
  <si>
    <t>TRS 150kV MENES BARU-ASAHIMAS BARU #1</t>
  </si>
  <si>
    <t>TRS 150kV MENES BARU-ASAHIMAS BARU #2</t>
  </si>
  <si>
    <t>TRS 150kV MITSUI-PENI</t>
  </si>
  <si>
    <t>TRS 150kV GORDA PRIMA-PUNCAK ARDI MULYA II</t>
  </si>
  <si>
    <t>TRS 150kV KOPO-PUNCAK ARDI MULYA II #1</t>
  </si>
  <si>
    <t>TRS 150kV KOPO-PUNCAK ARDI MULYA II #2</t>
  </si>
  <si>
    <t xml:space="preserve">TRS 150kV PUNCAK ARDI MULYA-GORDA PRIMA </t>
  </si>
  <si>
    <t>(penambahan 8 twr )</t>
  </si>
  <si>
    <t>TRS 150kV PUNCAK ARDI MULYA-PUNCAK ARDI MULYA II</t>
  </si>
  <si>
    <t>TRS 150kV SERANG-CIKANDE</t>
  </si>
  <si>
    <t>TRS 150kV SERANG-INDAHKIAT</t>
  </si>
  <si>
    <t>TRS 150kV INDAHKIAT-CIKANDE</t>
  </si>
  <si>
    <t>TRS 150kV PLTGU CILEGON-CILEGON BARU #1</t>
  </si>
  <si>
    <t>TRS 150kV PLTGU CILEGON-CILEGON BARU #2</t>
  </si>
  <si>
    <t>TRS 150kV LABUAN-MENES BARU #1</t>
  </si>
  <si>
    <t>2 x TACSR 410</t>
  </si>
  <si>
    <t>TRS 150kV LABUAN-MENES BARU #2</t>
  </si>
  <si>
    <t>TRS 150kV LABUAN-SAKETI #1</t>
  </si>
  <si>
    <t>TRS 150kV LABUAN-SAKETI #2</t>
  </si>
  <si>
    <t>TRS 150kV RANGKASBITUNG-KOPO #1</t>
  </si>
  <si>
    <t>TRS 150kV RANGKASBITUNG-KOPO #2</t>
  </si>
  <si>
    <t>TRS 150kV RANGKASBITUNG-SAKETI #1</t>
  </si>
  <si>
    <t>TRS 150kV RANGKASBITUNG-SAKETI #2</t>
  </si>
  <si>
    <t>TRS 150kV SALIRA INDAH-PRIMAETHYCOLINDO</t>
  </si>
  <si>
    <t>TRS 150kV SURALAYA-PENI</t>
  </si>
  <si>
    <t>TRS 150kV MCCI (MITSUBISHI)-SURALAYA</t>
  </si>
  <si>
    <t>TRS 150kV SURALAYA-PRIMAETHYCOLINDO</t>
  </si>
  <si>
    <t>TRS 150kV SURALAYA-SURALAYA BARU</t>
  </si>
  <si>
    <t>TRS 150kV SURALAYA-SALIRA INDAH</t>
  </si>
  <si>
    <t>TRS 150kV CILEGON BARU-ALINDO</t>
  </si>
  <si>
    <t>TRS 500kV CILEGON BARU-CIBINONG</t>
  </si>
  <si>
    <t>TRS 500kV SURALAYA-BALARAJA #1</t>
  </si>
  <si>
    <t>TRS 500kV SURALAYA-BALARAJA #2</t>
  </si>
  <si>
    <t>TRS 500kV SURALAYA-CILEGON BARU #1</t>
  </si>
  <si>
    <t>TRS 500kV SURALAYA-CILEGON BARU #2</t>
  </si>
  <si>
    <t>TRS 500kV SURALAYA-SURALAYA BARU</t>
  </si>
  <si>
    <t>TRS 500kV SURALAYA BARU-LBE #1</t>
  </si>
  <si>
    <t>TRS 500kV SURALAYA BARU-LBE #2</t>
  </si>
  <si>
    <t>TRS 500KV LBE-BOJONEGARA #1</t>
  </si>
  <si>
    <t>TRS 500KV LBE-BOJONEGARA #2</t>
  </si>
  <si>
    <t>TRS 70kV RANGKASBITUNG-BUNAR #1</t>
  </si>
  <si>
    <t>RAVEN</t>
  </si>
  <si>
    <t>62,38</t>
  </si>
  <si>
    <t>TRS 70kV RANGKASBITUNG-BUNAR #2</t>
  </si>
  <si>
    <t>TRS 70kV SERANG-RANGKASBITUNG #1</t>
  </si>
  <si>
    <t>TACSR 160</t>
  </si>
  <si>
    <t>TRS 70kV SERANG-RANGKASBITUNG #2</t>
  </si>
  <si>
    <t>APP DURIKOSAMBI</t>
  </si>
  <si>
    <t>TRS 150kV BALARAJA-CIKUPA #1</t>
  </si>
  <si>
    <t>TRS 150kV BALARAJA-CIKUPA #2</t>
  </si>
  <si>
    <t>TRS 150kV BALARAJA-NEW BALARAJA #1</t>
  </si>
  <si>
    <t>TRS 150kV BALARAJA-NEW BALARAJA #2</t>
  </si>
  <si>
    <t>TRS 150kV CENGKARENG-TANGERANG BARU #1</t>
  </si>
  <si>
    <t>ACCC</t>
  </si>
  <si>
    <t>TRS 150kV CENGKARENG-TANGERANG BARU #2</t>
  </si>
  <si>
    <t>TRS 150kV CIKANDE-BALARAJA #1</t>
  </si>
  <si>
    <t>TRS 150kV CIKANDE-BALARAJA #2</t>
  </si>
  <si>
    <t>TRS 150kV CIKUPA-JATAKE #1</t>
  </si>
  <si>
    <t>TRS 150kV CIKUPA-JATAKE #2</t>
  </si>
  <si>
    <t>TRS 150kV CIKUPA-PASAR KEMIS #1</t>
  </si>
  <si>
    <t>TRS 150kV CIKUPA-PASAR KEMIS #2</t>
  </si>
  <si>
    <t>TRS 150kV KEMBANGAN-CILEDUG</t>
  </si>
  <si>
    <t>TRS 150kV CILEDUG-ALAM SUTERA</t>
  </si>
  <si>
    <t>TRS 150kV ALAM SUTERA-CIKUPA</t>
  </si>
  <si>
    <t>TRS 150kV CITRA HABITAT-LEGOK #1</t>
  </si>
  <si>
    <t>TRS 150kV CITRA HABITAT-LEGOK #2</t>
  </si>
  <si>
    <t>TRS 150kV CITRA HABITAT-TIGARAKSA #1</t>
  </si>
  <si>
    <t>TRS 150kV CITRA HABITAT-TIGARAKSA #2</t>
  </si>
  <si>
    <t>TRS 150kV CURUG-CIKUPA</t>
  </si>
  <si>
    <t>TRS 150kV DURIKOSAMBI-CENGKARENG #1</t>
  </si>
  <si>
    <t>TRS 150kV DURIKOSAMBI-CENGKARENG #2</t>
  </si>
  <si>
    <t>TRS 150kV DURIKOSAMBI-GROGOL #1</t>
  </si>
  <si>
    <t>TRS 150kV DURIKOSAMBI-GROGOL #2</t>
  </si>
  <si>
    <t>TRS 150kV DURIKOSAMBI-PETUKANGAN #1</t>
  </si>
  <si>
    <t>GZTACSR</t>
  </si>
  <si>
    <t>TRS 150kV DURIKOSAMBI-PETUKANGAN #2</t>
  </si>
  <si>
    <t>TRS 150kV JATAKE-TANGERANG #1</t>
  </si>
  <si>
    <t>TRS 150kV JATAKE-TANGERANG #2</t>
  </si>
  <si>
    <t>TRS 150kV PANTAI INDAH KAPUK-DURIKOSAMBI #1</t>
  </si>
  <si>
    <t>TRS 150kV PANTAI INDAH KAPUK-DURIKOSAMBI #2</t>
  </si>
  <si>
    <t>TRS 150kV MUARAKARANGBR-PANTAI INDAH KAPUK #1</t>
  </si>
  <si>
    <t>TRS 150kV MUARAKARANGBR-PANTAI INDAH KAPUK #2</t>
  </si>
  <si>
    <t>TRS 150kV MUARAKARANGBR-DURIKOSAMBI #2</t>
  </si>
  <si>
    <t>*12,2</t>
  </si>
  <si>
    <t>TRS 150kV MUARAKARANG LAMA-ANGKE #1</t>
  </si>
  <si>
    <t>TRS 150kV MUARAKARANG LAMA-ANGKE #2</t>
  </si>
  <si>
    <t>TRS 150kV MUARAKARANG LAMA-DURIKOSAMBI #1</t>
  </si>
  <si>
    <t>TRS 150kV MUARAKARANG LAMA-DURIKOSAMBI #2</t>
  </si>
  <si>
    <t>TRS 150kV MUARAKARANG LAMA-MUARAKARANGBR #1</t>
  </si>
  <si>
    <t>GTACSR</t>
  </si>
  <si>
    <t>TRS 150kV MUARAKARANG LAMA-MUARAKARANGBR #2</t>
  </si>
  <si>
    <t>TRS 150kV NEW BALARAJA-CITRA HABITAT</t>
  </si>
  <si>
    <t>TRS 150kV NEW BALARAJA-LAUTAN STEEL #1</t>
  </si>
  <si>
    <t>TRS 150kV NEW BALARAJA-LAUTAN STEEL #2</t>
  </si>
  <si>
    <t>TRS 150kV LAUTAN STEEL-MILENIUM #1</t>
  </si>
  <si>
    <t>TRS 150kV LAUTAN STEEL-MILENIUM #2</t>
  </si>
  <si>
    <t>TRS 150kV MILENIUM-CITRA HABITAT #1</t>
  </si>
  <si>
    <t>TRS 150kV MILENIUM-CITRA HABITAT #2</t>
  </si>
  <si>
    <t>TRS 150kV SEPATAN-PASAR KEMIS #1</t>
  </si>
  <si>
    <t>TRS 150kV SEPATAN-PASAR KEMIS #2</t>
  </si>
  <si>
    <t>TRS 150kV SEPATAN-TELUK NAGA #1</t>
  </si>
  <si>
    <t>TRS 150kV SEPATAN-TELUK NAGA #2</t>
  </si>
  <si>
    <t>TRS 150kV TANGERANG-CENGKARENG #1</t>
  </si>
  <si>
    <t>TRS 150kV TANGERANG-CENGKARENG #2</t>
  </si>
  <si>
    <t>TRS 150kV KEMBANGAN-CURUG</t>
  </si>
  <si>
    <t>TRS 150kV LONTAR-TANGERANG BARU #1</t>
  </si>
  <si>
    <t>TRS 150kV LONTAR-TANGERANG BARU #2</t>
  </si>
  <si>
    <t>TRS 150kV LONTAR-TELUK NAGA #1</t>
  </si>
  <si>
    <t>TRS 150kV LONTAR-TELUK NAGA #2</t>
  </si>
  <si>
    <t>TRS 500kV LBE-BALARAJA #1</t>
  </si>
  <si>
    <t>TRS 500kV LBE-BALARAJA #2</t>
  </si>
  <si>
    <t>TRS 150kV DURIKOSAMBI-KEBON JERUK #1</t>
  </si>
  <si>
    <t>3xCU 800</t>
  </si>
  <si>
    <t>TRS 150kV DURIKOSAMBI-KEBON JERUK #2</t>
  </si>
  <si>
    <t>TRS 150kV JATAKE-MAXIMANGANDO #1</t>
  </si>
  <si>
    <t>3xCU 240</t>
  </si>
  <si>
    <t>*1,1</t>
  </si>
  <si>
    <t>TRS 150kV JATAKE-MAXIMANGANDO #2</t>
  </si>
  <si>
    <t>TRS 150kV KEMBANGAN-DURIKOSAMBI #1</t>
  </si>
  <si>
    <t>TRS 150kV KEMBANGAN-DURIKOSAMBI #2</t>
  </si>
  <si>
    <t>TRS 150kV KEMBANGAN-NEW SENAYAN #1</t>
  </si>
  <si>
    <t>3xXLPE 800</t>
  </si>
  <si>
    <t>TRS 150kV KEMBANGAN-NEW SENAYAN #2</t>
  </si>
  <si>
    <t>APP PULOGADUNG</t>
  </si>
  <si>
    <t>TRS 150kV ANGKE-ANCOL #1</t>
  </si>
  <si>
    <t>AC3</t>
  </si>
  <si>
    <t>TRS 150kV ANGKE-ANCOL #2</t>
  </si>
  <si>
    <t>TRS 150kV BEKASI-KANDANG SAPI</t>
  </si>
  <si>
    <t>TRS 150kV BEKASI-MARUNDA #1</t>
  </si>
  <si>
    <t>HAWK 281</t>
  </si>
  <si>
    <t>TRS 150kV BEKASI-MARUNDA #2</t>
  </si>
  <si>
    <t>TRS 150kV BEKASI-HARAPAN INDAH</t>
  </si>
  <si>
    <t>TRS 150kV HARAPAN INDAH-PLUMPANG</t>
  </si>
  <si>
    <t>TRS 150kV CSW-KARET LAMA #1</t>
  </si>
  <si>
    <t>ACSR 298.1</t>
  </si>
  <si>
    <t>TRS 150kV CSW-KARET LAMA #2</t>
  </si>
  <si>
    <t>TRS 150kV KANDANG SAPI-PLUMPANG</t>
  </si>
  <si>
    <t>2 x DRAKE 468</t>
  </si>
  <si>
    <t>TRS 150kV KARET LAMA-ANGKE #1</t>
  </si>
  <si>
    <t>ACSR 410</t>
  </si>
  <si>
    <t>TRS 150kV KARET LAMA-ANGKE #2</t>
  </si>
  <si>
    <t>TRS 150kV KARET LAMA-MAMPANG DUA #1</t>
  </si>
  <si>
    <t>2 x ACSR 468</t>
  </si>
  <si>
    <t>TRS 150kV KARET LAMA-MAMPANG DUA #2</t>
  </si>
  <si>
    <t>TRS 150kV KELAPA GADING-PEGANGSAAN</t>
  </si>
  <si>
    <t>TRS 150kV KEMAYORAN-ANCOL #1</t>
  </si>
  <si>
    <t>2 x ACSR/ZEBRA</t>
  </si>
  <si>
    <t>TRS 150kV KEMAYORAN-ANCOL #2</t>
  </si>
  <si>
    <t>TRS 150kV PLUMPANG-PANGERAN KARANG</t>
  </si>
  <si>
    <t>TRS 150kV PEGANGSAAN-PANGERAN KARANG</t>
  </si>
  <si>
    <t>TRS 150kV PEGANGSAAN-PENGGILINGAN</t>
  </si>
  <si>
    <t>TRS 150kV PEGANGSAAN-NEW PULOGADUNG</t>
  </si>
  <si>
    <t>TRS 150kV PEGANGSAAN-PULOMAS #1</t>
  </si>
  <si>
    <t>TRS 150kV PEGANGSAAN-PULOMAS #2</t>
  </si>
  <si>
    <t>TRS 150kV PLUMPANG-KELAPA GADING</t>
  </si>
  <si>
    <t>TRS 150kV NEW PLUMPANG-PEGANGSAAN #1</t>
  </si>
  <si>
    <t>TRS 150kV NEW PLUMPANG-PEGANGSAAN #2</t>
  </si>
  <si>
    <t>TRS 150kV PRIOK BARAT-KEMAYORAN #1</t>
  </si>
  <si>
    <t>TRS 150kV PRIOK BARAT-KEMAYORAN #2</t>
  </si>
  <si>
    <t>TRS 150kV PRIOK BARAT-NEW PLUMPANG #1</t>
  </si>
  <si>
    <t>TRS 150kV PRIOK BARAT-NEW PLUMPANG #2</t>
  </si>
  <si>
    <t>TRS 150kV NEW PRIOK TIMUR-PLUMPANG #1</t>
  </si>
  <si>
    <t>TRS 150kV NEW PRIOK TIMUR-PLUMPANG #2</t>
  </si>
  <si>
    <t>TRS 150kV PULOGADUNG-PENGGILINGAN</t>
  </si>
  <si>
    <t>TRS 150kV PULOGADUNG-NEW PULOGADUNG #1</t>
  </si>
  <si>
    <t>TRS 150kV PULOGADUNG-NEW PULOGADUNG #2</t>
  </si>
  <si>
    <t>TRS 150kV PULOMAS-GAMBIR LAMA</t>
  </si>
  <si>
    <t>TACSR 520</t>
  </si>
  <si>
    <t>TRS 150kV PULOMAS-JATINEGARA #1</t>
  </si>
  <si>
    <t>ACSR 428.8</t>
  </si>
  <si>
    <t>TRS 150kV PULOMAS-JATINEGARA #2</t>
  </si>
  <si>
    <t>TRS 150kV PULOMAS-TANAH TINGGI</t>
  </si>
  <si>
    <t>TRS 150kV TANAH TINGGI-GAMBIR LAMA</t>
  </si>
  <si>
    <t>TRS 150kV ABADI GUNA PAPAN-MAMPANG BARU</t>
  </si>
  <si>
    <t>CU 240</t>
  </si>
  <si>
    <t>TRS 150kV ANGKE-KETAPANG #1</t>
  </si>
  <si>
    <t>TRS 150kV ANGKE-KETAPANG #2</t>
  </si>
  <si>
    <t>TRS 150kV BUDIKEMULIAAN-KEBON SIRIH #1</t>
  </si>
  <si>
    <t>TRS 150kV BUDIKEMULIAAN-KEBON SIRIH #2</t>
  </si>
  <si>
    <t>TRS 150kV CAWANG LAMA-SETIABUDI #1</t>
  </si>
  <si>
    <t>CU 800</t>
  </si>
  <si>
    <t>TRS 150kV CAWANG LAMA-SETIABUDI #2</t>
  </si>
  <si>
    <t>TRS 150kV DANAYASA-MAMPANG BARU</t>
  </si>
  <si>
    <t>TRS 150kV DURENTIGA-TAMAN RASUNA #1</t>
  </si>
  <si>
    <t>TRS 150kV DURENTIGA-TAMAN RASUNA #2</t>
  </si>
  <si>
    <t>TRS 150kV GAMBIR BARU-GEDUNGPOLA #1</t>
  </si>
  <si>
    <t>AL 630</t>
  </si>
  <si>
    <t>TRS 150kV GAMBIR BARU-GEDUNGPOLA #2</t>
  </si>
  <si>
    <t>TRS 150kV GEDUNGPOLA-MANGGARAI</t>
  </si>
  <si>
    <t>TRS 150kV JATINEGARA-MANGGARAI #1</t>
  </si>
  <si>
    <t>TRS 150kV JATINEGARA-MANGGARAI #2</t>
  </si>
  <si>
    <t>TRS 150kV KARET BARU-KARET LAMA</t>
  </si>
  <si>
    <t xml:space="preserve">CU </t>
  </si>
  <si>
    <t>TRS 150kV KEBON JERUK-KARET BARU #1</t>
  </si>
  <si>
    <t>TRS 150kV KEBON JERUK-KARET BARU #2</t>
  </si>
  <si>
    <t>TRS 150kV KEMAYORAN-MANGGA BESAR #1</t>
  </si>
  <si>
    <t>TRS 150kV KEMAYORAN-MANGGA BESAR #2</t>
  </si>
  <si>
    <t>TRS 150kV KETAPANG-MANGGA BESAR</t>
  </si>
  <si>
    <t>TRS 150kV MUARAKARANG LAMA-BUDIKEMULIAAN #1</t>
  </si>
  <si>
    <t>TRS 150kV MUARAKARANG LAMA-BUDIKEMULIAAN #2</t>
  </si>
  <si>
    <t>TRS 150kV PEGANGSAAN-TOSAN PRIMA #1</t>
  </si>
  <si>
    <t>XLPE 1400</t>
  </si>
  <si>
    <t>TRS 150kV PEGANGSAAN-TOSAN PRIMA #2</t>
  </si>
  <si>
    <t>TRS 150kV PEGANGSAAN-WAHANA GARUDA LESTARI</t>
  </si>
  <si>
    <t>TRS 150kV PLUMPANG-GAMBIR BARU #1</t>
  </si>
  <si>
    <t>XLPE 1000</t>
  </si>
  <si>
    <t>TRS 150kV PLUMPANG-GAMBIR BARU #2</t>
  </si>
  <si>
    <t>TRS 150kV PLUMPANG-GAMBIR BARU #3</t>
  </si>
  <si>
    <t>TRS 150kV PRIOK TIMUR-ANCOL #1</t>
  </si>
  <si>
    <t>AL 800</t>
  </si>
  <si>
    <t>TRS 150kV PRIOK TIMUR-ANCOL #2</t>
  </si>
  <si>
    <t>TRS 150kV PRIOK TIMUR-PRIOK BARAT #1</t>
  </si>
  <si>
    <t>TRS 150kV PRIOK TIMUR-PRIOK BARAT #2</t>
  </si>
  <si>
    <t>TRS 150KV PRIOK BARAT-PELINDO</t>
  </si>
  <si>
    <t>TRS 150KV PRIOK BARAT-PELINDO #2</t>
  </si>
  <si>
    <t>*4,1</t>
  </si>
  <si>
    <t>TRS 150KV KEMAYORAN-GUNUNG SAHARI #1</t>
  </si>
  <si>
    <t>TRS 150KV KEMAYORAN-GUNUNG SAHARI #2</t>
  </si>
  <si>
    <t>TRS 150kV SENAYAN-ABADI GUNA PAPAN</t>
  </si>
  <si>
    <t>TRS 150kV SENAYAN-DANAYASA</t>
  </si>
  <si>
    <t>TRS 150kV SENAYAN-PETUKANGAN #1</t>
  </si>
  <si>
    <t>TRS 150kV SENAYAN-PETUKANGAN #2</t>
  </si>
  <si>
    <t>TRS 150kV SETIABUDI-DUKUHATAS #1</t>
  </si>
  <si>
    <t>TRS 150kV SETIABUDI-DUKUHATAS #2</t>
  </si>
  <si>
    <t>Panjang (Km)</t>
  </si>
  <si>
    <t>Tower</t>
  </si>
  <si>
    <t>Cawang</t>
  </si>
  <si>
    <t>Cilegon</t>
  </si>
  <si>
    <t>DuriKosambi</t>
  </si>
  <si>
    <t>Pulogadung</t>
  </si>
  <si>
    <t>SU</t>
  </si>
  <si>
    <t>Trasmisi 500 kV</t>
  </si>
  <si>
    <t>Trasmisi 150 kV</t>
  </si>
  <si>
    <t>Trasmisi 70 kV</t>
  </si>
  <si>
    <t>jumlah</t>
  </si>
  <si>
    <t>BULAN JANUARI 2018</t>
  </si>
  <si>
    <t>TAHUN OPERASI</t>
  </si>
  <si>
    <t>PT PLN TJBB</t>
  </si>
  <si>
    <t>Total tower</t>
  </si>
  <si>
    <t>*33</t>
  </si>
  <si>
    <t>kms</t>
  </si>
  <si>
    <t>tower</t>
  </si>
  <si>
    <t>Panjang (kms)</t>
  </si>
  <si>
    <t>*11</t>
  </si>
  <si>
    <t>*3,45</t>
  </si>
  <si>
    <t>SU (kms)</t>
  </si>
  <si>
    <t>SK (kms)</t>
  </si>
  <si>
    <t>14 Mei 2001</t>
  </si>
  <si>
    <t>17 Oktober 2017</t>
  </si>
  <si>
    <t>31 januari 2000</t>
  </si>
  <si>
    <t>18 Juli 2000</t>
  </si>
  <si>
    <t>29 Januari 1993</t>
  </si>
  <si>
    <t>19 Februari 1993</t>
  </si>
  <si>
    <t>04 Juni 1993</t>
  </si>
  <si>
    <t>14 Desember 2015</t>
  </si>
  <si>
    <t>16 Desember 2015</t>
  </si>
  <si>
    <t>14 April 2013</t>
  </si>
  <si>
    <t>12 Oktober 1999</t>
  </si>
  <si>
    <t>01 Januari 1982</t>
  </si>
  <si>
    <t>22 Desember 2016</t>
  </si>
  <si>
    <t>16 Juli 2010</t>
  </si>
  <si>
    <t>14 Februaru 2016</t>
  </si>
  <si>
    <t>10 Mei 2009</t>
  </si>
  <si>
    <t>01 Januari 1992</t>
  </si>
  <si>
    <t>07 Maret 2006</t>
  </si>
  <si>
    <t>24 Juli 2006</t>
  </si>
  <si>
    <t>01 Januari 2006</t>
  </si>
  <si>
    <t>*32</t>
  </si>
  <si>
    <t>*4,3</t>
  </si>
  <si>
    <t>28 Februari 2018 dan 06 Maret 2017</t>
  </si>
  <si>
    <t>30% tower</t>
  </si>
  <si>
    <t>Pentanahan langsung</t>
  </si>
  <si>
    <t>SUTET 500 KV</t>
  </si>
  <si>
    <t>No</t>
  </si>
  <si>
    <t>Periode</t>
  </si>
  <si>
    <t>Jumlah Tower</t>
  </si>
  <si>
    <t>Jumlah String</t>
  </si>
  <si>
    <t>Tahun 2006</t>
  </si>
  <si>
    <t>Tahun 2007</t>
  </si>
  <si>
    <t>Tahun 2008</t>
  </si>
  <si>
    <t>Tahun 2009</t>
  </si>
  <si>
    <t>Tahun 2010</t>
  </si>
  <si>
    <t>Tahun 2011</t>
  </si>
  <si>
    <t>Tahun 2012</t>
  </si>
  <si>
    <t>Tahun 2013</t>
  </si>
  <si>
    <t>Tahun 2014</t>
  </si>
  <si>
    <t>Tahun 2015</t>
  </si>
  <si>
    <t>Tahun 2016</t>
  </si>
  <si>
    <t>Tahun 2017</t>
  </si>
  <si>
    <t>SUTT 150 KV</t>
  </si>
  <si>
    <t>SUTT 70 KV</t>
  </si>
  <si>
    <t xml:space="preserve">Bekasi - Kandang sapi T.9, </t>
  </si>
  <si>
    <t>Suspension</t>
  </si>
  <si>
    <t>Tension</t>
  </si>
  <si>
    <t>Jumlah Isolator</t>
  </si>
  <si>
    <t>Perkiraan Total</t>
  </si>
  <si>
    <t>Total</t>
  </si>
  <si>
    <t xml:space="preserve">Tegangan
(kV) </t>
  </si>
  <si>
    <t>KETERANGAN</t>
  </si>
  <si>
    <t>Penggantian ('16 -'18)</t>
  </si>
  <si>
    <t>Gandul - Balaraja #2 T.131,T.142 &amp; T.196, Tasik - Depok T.441</t>
  </si>
  <si>
    <t>TRS 150kV MINIATUR-PONDOK KELAPA (GANTRY)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</si>
</sst>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"/>
    <numFmt numFmtId="165" formatCode="0.000"/>
    <numFmt numFmtId="166" formatCode="[$-421]dd\ mmmm\ yyyy;@"/>
    <numFmt numFmtId="167" formatCode="[$-409]d\-mmm\-yyyy;@"/>
    <numFmt numFmtId="168" formatCode="0.0"/>
  </numFmts>
  <fonts count="25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1"/>
      <name val="Tahoma"/>
      <family val="2"/>
    </font>
    <font>
      <b/>
      <sz val="8"/>
      <color theme="4"/>
      <name val="Arial"/>
      <family val="2"/>
    </font>
    <font>
      <b/>
      <sz val="11"/>
      <color indexed="8"/>
      <name val="Calibri"/>
      <family val="2"/>
    </font>
    <font>
      <b/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name val="Tahoma"/>
      <family val="2"/>
    </font>
    <font>
      <b/>
      <sz val="12"/>
      <name val="Tahoma"/>
      <family val="2"/>
    </font>
    <font>
      <sz val="14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5" fillId="0" borderId="0"/>
  </cellStyleXfs>
  <cellXfs count="235">
    <xf numFmtId="0" fontId="0" fillId="0" borderId="0" xfId="0"/>
    <xf numFmtId="0" fontId="2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5" xfId="0" quotePrefix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vertical="center"/>
    </xf>
    <xf numFmtId="0" fontId="0" fillId="0" borderId="17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0" fillId="0" borderId="17" xfId="0" applyFont="1" applyBorder="1" applyAlignment="1">
      <alignment horizontal="center" vertical="center"/>
    </xf>
    <xf numFmtId="0" fontId="11" fillId="0" borderId="17" xfId="0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0" fillId="4" borderId="17" xfId="0" applyFont="1" applyFill="1" applyBorder="1" applyAlignment="1">
      <alignment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4" fontId="0" fillId="0" borderId="17" xfId="0" applyNumberFormat="1" applyFont="1" applyFill="1" applyBorder="1" applyAlignment="1">
      <alignment horizontal="center" vertical="center"/>
    </xf>
    <xf numFmtId="3" fontId="0" fillId="0" borderId="17" xfId="0" applyNumberFormat="1" applyFont="1" applyFill="1" applyBorder="1" applyAlignment="1">
      <alignment horizontal="center" vertical="center"/>
    </xf>
    <xf numFmtId="165" fontId="0" fillId="0" borderId="17" xfId="0" applyNumberFormat="1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0" fillId="0" borderId="20" xfId="0" applyFont="1" applyFill="1" applyBorder="1" applyAlignment="1">
      <alignment vertical="center"/>
    </xf>
    <xf numFmtId="0" fontId="0" fillId="0" borderId="20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5" borderId="17" xfId="0" applyFont="1" applyFill="1" applyBorder="1" applyAlignment="1">
      <alignment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3" fontId="0" fillId="5" borderId="17" xfId="0" applyNumberFormat="1" applyFont="1" applyFill="1" applyBorder="1" applyAlignment="1">
      <alignment horizontal="center" vertical="center"/>
    </xf>
    <xf numFmtId="164" fontId="0" fillId="5" borderId="17" xfId="0" applyNumberFormat="1" applyFont="1" applyFill="1" applyBorder="1" applyAlignment="1">
      <alignment horizontal="center" vertical="center"/>
    </xf>
    <xf numFmtId="0" fontId="0" fillId="6" borderId="0" xfId="0" applyFont="1" applyFill="1" applyAlignment="1">
      <alignment vertical="center"/>
    </xf>
    <xf numFmtId="4" fontId="0" fillId="5" borderId="17" xfId="0" applyNumberFormat="1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0" fillId="5" borderId="17" xfId="0" quotePrefix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2" fontId="0" fillId="5" borderId="17" xfId="0" applyNumberFormat="1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1" fontId="0" fillId="5" borderId="17" xfId="0" applyNumberFormat="1" applyFont="1" applyFill="1" applyBorder="1" applyAlignment="1">
      <alignment horizontal="center" vertical="center"/>
    </xf>
    <xf numFmtId="0" fontId="0" fillId="7" borderId="0" xfId="0" applyFont="1" applyFill="1" applyAlignment="1">
      <alignment vertical="center"/>
    </xf>
    <xf numFmtId="0" fontId="11" fillId="5" borderId="18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vertical="center"/>
    </xf>
    <xf numFmtId="0" fontId="11" fillId="5" borderId="19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vertical="center"/>
    </xf>
    <xf numFmtId="0" fontId="0" fillId="0" borderId="21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vertical="center"/>
    </xf>
    <xf numFmtId="0" fontId="3" fillId="0" borderId="17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3" fillId="7" borderId="17" xfId="0" applyFont="1" applyFill="1" applyBorder="1" applyAlignment="1">
      <alignment vertical="center"/>
    </xf>
    <xf numFmtId="0" fontId="12" fillId="0" borderId="17" xfId="0" applyFont="1" applyFill="1" applyBorder="1" applyAlignment="1">
      <alignment vertical="center"/>
    </xf>
    <xf numFmtId="0" fontId="0" fillId="0" borderId="18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vertical="center"/>
    </xf>
    <xf numFmtId="0" fontId="0" fillId="4" borderId="19" xfId="0" applyFont="1" applyFill="1" applyBorder="1" applyAlignment="1">
      <alignment horizontal="center" vertical="center"/>
    </xf>
    <xf numFmtId="3" fontId="0" fillId="4" borderId="19" xfId="0" applyNumberFormat="1" applyFont="1" applyFill="1" applyBorder="1" applyAlignment="1">
      <alignment horizontal="center" vertical="center"/>
    </xf>
    <xf numFmtId="4" fontId="0" fillId="4" borderId="19" xfId="0" applyNumberFormat="1" applyFont="1" applyFill="1" applyBorder="1" applyAlignment="1">
      <alignment horizontal="center" vertical="center"/>
    </xf>
    <xf numFmtId="3" fontId="0" fillId="4" borderId="17" xfId="0" applyNumberFormat="1" applyFont="1" applyFill="1" applyBorder="1" applyAlignment="1">
      <alignment horizontal="center" vertical="center"/>
    </xf>
    <xf numFmtId="4" fontId="0" fillId="4" borderId="17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2" fontId="0" fillId="4" borderId="17" xfId="0" applyNumberFormat="1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vertical="center"/>
    </xf>
    <xf numFmtId="0" fontId="11" fillId="4" borderId="17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4" fontId="0" fillId="0" borderId="19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1" fontId="0" fillId="0" borderId="17" xfId="0" applyNumberFormat="1" applyFont="1" applyFill="1" applyBorder="1" applyAlignment="1">
      <alignment horizontal="center" vertical="center"/>
    </xf>
    <xf numFmtId="2" fontId="0" fillId="0" borderId="2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5" fillId="0" borderId="0" xfId="1"/>
    <xf numFmtId="0" fontId="17" fillId="0" borderId="0" xfId="1" applyFont="1" applyAlignment="1">
      <alignment vertical="center" wrapText="1"/>
    </xf>
    <xf numFmtId="0" fontId="17" fillId="0" borderId="0" xfId="1" applyFont="1" applyAlignment="1">
      <alignment vertical="center"/>
    </xf>
    <xf numFmtId="0" fontId="15" fillId="0" borderId="0" xfId="1" applyAlignment="1">
      <alignment horizontal="right"/>
    </xf>
    <xf numFmtId="0" fontId="0" fillId="4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5" fontId="0" fillId="0" borderId="12" xfId="0" applyNumberFormat="1" applyFont="1" applyBorder="1" applyAlignment="1">
      <alignment horizontal="center" vertical="center"/>
    </xf>
    <xf numFmtId="165" fontId="0" fillId="7" borderId="17" xfId="0" applyNumberFormat="1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vertical="center"/>
    </xf>
    <xf numFmtId="0" fontId="11" fillId="8" borderId="17" xfId="0" applyFont="1" applyFill="1" applyBorder="1" applyAlignment="1">
      <alignment vertical="center"/>
    </xf>
    <xf numFmtId="0" fontId="0" fillId="8" borderId="17" xfId="0" applyFont="1" applyFill="1" applyBorder="1" applyAlignment="1">
      <alignment horizontal="center" vertical="center"/>
    </xf>
    <xf numFmtId="165" fontId="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ont="1" applyFill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 vertical="center"/>
    </xf>
    <xf numFmtId="166" fontId="0" fillId="0" borderId="17" xfId="0" applyNumberFormat="1" applyFont="1" applyFill="1" applyBorder="1" applyAlignment="1">
      <alignment horizontal="center" vertical="center"/>
    </xf>
    <xf numFmtId="167" fontId="0" fillId="0" borderId="17" xfId="0" applyNumberFormat="1" applyFont="1" applyFill="1" applyBorder="1" applyAlignment="1">
      <alignment horizontal="center" vertical="center"/>
    </xf>
    <xf numFmtId="166" fontId="0" fillId="0" borderId="19" xfId="0" applyNumberFormat="1" applyFont="1" applyFill="1" applyBorder="1" applyAlignment="1">
      <alignment horizontal="center" vertical="center"/>
    </xf>
    <xf numFmtId="0" fontId="0" fillId="9" borderId="17" xfId="0" applyFont="1" applyFill="1" applyBorder="1" applyAlignment="1">
      <alignment vertical="center"/>
    </xf>
    <xf numFmtId="15" fontId="0" fillId="9" borderId="17" xfId="0" quotePrefix="1" applyNumberFormat="1" applyFont="1" applyFill="1" applyBorder="1" applyAlignment="1">
      <alignment horizontal="center" vertical="center"/>
    </xf>
    <xf numFmtId="0" fontId="0" fillId="9" borderId="17" xfId="0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165" fontId="0" fillId="9" borderId="17" xfId="0" applyNumberFormat="1" applyFont="1" applyFill="1" applyBorder="1" applyAlignment="1">
      <alignment horizontal="center" vertical="center"/>
    </xf>
    <xf numFmtId="0" fontId="0" fillId="10" borderId="17" xfId="0" applyFont="1" applyFill="1" applyBorder="1" applyAlignment="1">
      <alignment vertical="center"/>
    </xf>
    <xf numFmtId="0" fontId="1" fillId="10" borderId="17" xfId="0" applyFont="1" applyFill="1" applyBorder="1" applyAlignment="1">
      <alignment vertical="center"/>
    </xf>
    <xf numFmtId="0" fontId="0" fillId="10" borderId="17" xfId="0" applyFont="1" applyFill="1" applyBorder="1" applyAlignment="1">
      <alignment horizontal="center" vertical="center"/>
    </xf>
    <xf numFmtId="0" fontId="16" fillId="0" borderId="0" xfId="1" applyFont="1" applyAlignment="1">
      <alignment vertical="top" wrapText="1"/>
    </xf>
    <xf numFmtId="0" fontId="16" fillId="0" borderId="0" xfId="1" applyFont="1" applyAlignment="1">
      <alignment vertical="center"/>
    </xf>
    <xf numFmtId="0" fontId="20" fillId="0" borderId="0" xfId="0" applyFont="1"/>
    <xf numFmtId="0" fontId="11" fillId="0" borderId="17" xfId="0" applyFont="1" applyFill="1" applyBorder="1" applyAlignment="1">
      <alignment horizontal="center" vertical="center"/>
    </xf>
    <xf numFmtId="165" fontId="11" fillId="0" borderId="17" xfId="0" applyNumberFormat="1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10" borderId="17" xfId="0" applyFont="1" applyFill="1" applyBorder="1" applyAlignment="1">
      <alignment horizontal="center" vertical="center"/>
    </xf>
    <xf numFmtId="165" fontId="11" fillId="10" borderId="17" xfId="0" applyNumberFormat="1" applyFont="1" applyFill="1" applyBorder="1" applyAlignment="1">
      <alignment horizontal="center" vertical="center"/>
    </xf>
    <xf numFmtId="0" fontId="11" fillId="8" borderId="17" xfId="0" applyFont="1" applyFill="1" applyBorder="1" applyAlignment="1">
      <alignment horizontal="center" vertical="center"/>
    </xf>
    <xf numFmtId="165" fontId="11" fillId="8" borderId="17" xfId="0" applyNumberFormat="1" applyFont="1" applyFill="1" applyBorder="1" applyAlignment="1">
      <alignment horizontal="center" vertical="center"/>
    </xf>
    <xf numFmtId="164" fontId="11" fillId="0" borderId="17" xfId="0" applyNumberFormat="1" applyFont="1" applyBorder="1" applyAlignment="1">
      <alignment horizontal="center" vertical="center"/>
    </xf>
    <xf numFmtId="3" fontId="11" fillId="0" borderId="17" xfId="0" applyNumberFormat="1" applyFont="1" applyBorder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1" fillId="0" borderId="0" xfId="0" applyFont="1" applyAlignme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0" fontId="21" fillId="11" borderId="12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0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vertical="center"/>
    </xf>
    <xf numFmtId="4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2" fillId="6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22" fillId="7" borderId="0" xfId="0" applyFont="1" applyFill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3" fontId="22" fillId="0" borderId="19" xfId="0" applyNumberFormat="1" applyFont="1" applyFill="1" applyBorder="1" applyAlignment="1">
      <alignment horizontal="center" vertical="center"/>
    </xf>
    <xf numFmtId="0" fontId="22" fillId="0" borderId="19" xfId="0" applyFont="1" applyFill="1" applyBorder="1" applyAlignment="1">
      <alignment horizontal="center" vertical="center"/>
    </xf>
    <xf numFmtId="0" fontId="22" fillId="0" borderId="19" xfId="0" applyFont="1" applyFill="1" applyBorder="1" applyAlignment="1">
      <alignment vertical="center"/>
    </xf>
    <xf numFmtId="4" fontId="22" fillId="0" borderId="17" xfId="0" applyNumberFormat="1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vertical="center"/>
    </xf>
    <xf numFmtId="2" fontId="22" fillId="0" borderId="20" xfId="0" applyNumberFormat="1" applyFont="1" applyFill="1" applyBorder="1" applyAlignment="1">
      <alignment horizontal="center" vertical="center"/>
    </xf>
    <xf numFmtId="0" fontId="22" fillId="0" borderId="20" xfId="0" applyFont="1" applyFill="1" applyBorder="1" applyAlignment="1">
      <alignment horizontal="center" vertical="center"/>
    </xf>
    <xf numFmtId="0" fontId="22" fillId="0" borderId="20" xfId="0" applyFont="1" applyFill="1" applyBorder="1" applyAlignment="1">
      <alignment vertical="center"/>
    </xf>
    <xf numFmtId="1" fontId="22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2" fontId="22" fillId="0" borderId="0" xfId="0" applyNumberFormat="1" applyFont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quotePrefix="1" applyFont="1" applyBorder="1" applyAlignment="1">
      <alignment horizontal="center" vertical="center"/>
    </xf>
    <xf numFmtId="1" fontId="22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right" vertical="center"/>
    </xf>
    <xf numFmtId="0" fontId="22" fillId="0" borderId="22" xfId="0" applyFont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2" borderId="0" xfId="0" applyFont="1" applyFill="1" applyAlignment="1" applyProtection="1">
      <alignment horizontal="left" vertic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9" fillId="2" borderId="0" xfId="0" applyFont="1" applyFill="1" applyAlignment="1" applyProtection="1">
      <alignment horizontal="center" vertical="center"/>
      <protection locked="0"/>
    </xf>
    <xf numFmtId="0" fontId="10" fillId="3" borderId="4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0" fillId="9" borderId="18" xfId="0" applyFont="1" applyFill="1" applyBorder="1" applyAlignment="1">
      <alignment horizontal="center" vertical="center"/>
    </xf>
    <xf numFmtId="0" fontId="0" fillId="9" borderId="19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400050</xdr:colOff>
      <xdr:row>2</xdr:row>
      <xdr:rowOff>104775</xdr:rowOff>
    </xdr:to>
    <xdr:pic>
      <xdr:nvPicPr>
        <xdr:cNvPr id="2" name="Picture 1" descr="PLN_LOGO">
          <a:extLst>
            <a:ext uri="{FF2B5EF4-FFF2-40B4-BE49-F238E27FC236}">
              <a16:creationId xmlns:a16="http://schemas.microsoft.com/office/drawing/2014/main" id="{48C79BDF-4271-4936-952C-33EC62225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19050</xdr:rowOff>
    </xdr:from>
    <xdr:to>
      <xdr:col>0</xdr:col>
      <xdr:colOff>400050</xdr:colOff>
      <xdr:row>2</xdr:row>
      <xdr:rowOff>104775</xdr:rowOff>
    </xdr:to>
    <xdr:pic>
      <xdr:nvPicPr>
        <xdr:cNvPr id="3" name="Picture 1" descr="PLN_LOGO">
          <a:extLst>
            <a:ext uri="{FF2B5EF4-FFF2-40B4-BE49-F238E27FC236}">
              <a16:creationId xmlns:a16="http://schemas.microsoft.com/office/drawing/2014/main" id="{7C4C8082-E926-44DB-95D3-796487FB8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19050</xdr:rowOff>
    </xdr:from>
    <xdr:to>
      <xdr:col>0</xdr:col>
      <xdr:colOff>400050</xdr:colOff>
      <xdr:row>2</xdr:row>
      <xdr:rowOff>104775</xdr:rowOff>
    </xdr:to>
    <xdr:pic>
      <xdr:nvPicPr>
        <xdr:cNvPr id="4" name="Picture 1" descr="PLN_LOGO">
          <a:extLst>
            <a:ext uri="{FF2B5EF4-FFF2-40B4-BE49-F238E27FC236}">
              <a16:creationId xmlns:a16="http://schemas.microsoft.com/office/drawing/2014/main" id="{3A23AEE3-3463-4A47-AC63-EDB3687FE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396909</xdr:colOff>
      <xdr:row>1</xdr:row>
      <xdr:rowOff>17263</xdr:rowOff>
    </xdr:from>
    <xdr:to>
      <xdr:col>16</xdr:col>
      <xdr:colOff>473109</xdr:colOff>
      <xdr:row>41</xdr:row>
      <xdr:rowOff>103632</xdr:rowOff>
    </xdr:to>
    <xdr:grpSp>
      <xdr:nvGrpSpPr>
        <xdr:cNvPr id="2" name="Group 55">
          <a:extLst>
            <a:ext uri="{FF2B5EF4-FFF2-40B4-BE49-F238E27FC236}">
              <a16:creationId xmlns:a16="http://schemas.microsoft.com/office/drawing/2014/main" id="{51A2D93E-4141-4623-94F5-F75E008683BC}"/>
            </a:ext>
          </a:extLst>
        </xdr:cNvPr>
        <xdr:cNvGrpSpPr>
          <a:grpSpLocks/>
        </xdr:cNvGrpSpPr>
      </xdr:nvGrpSpPr>
      <xdr:grpSpPr bwMode="auto">
        <a:xfrm>
          <a:off x="1624576" y="207763"/>
          <a:ext cx="8669866" cy="7611119"/>
          <a:chOff x="1511016" y="232924"/>
          <a:chExt cx="8607045" cy="7584281"/>
        </a:xfrm>
      </xdr:grpSpPr>
      <xdr:sp macro="" textlink="">
        <xdr:nvSpPr>
          <xdr:cNvPr id="3" name="Freeform 40">
            <a:extLst>
              <a:ext uri="{FF2B5EF4-FFF2-40B4-BE49-F238E27FC236}">
                <a16:creationId xmlns:a16="http://schemas.microsoft.com/office/drawing/2014/main" id="{53478AE1-D5A5-41F3-8365-5CA4F4FA4670}"/>
              </a:ext>
            </a:extLst>
          </xdr:cNvPr>
          <xdr:cNvSpPr/>
        </xdr:nvSpPr>
        <xdr:spPr>
          <a:xfrm>
            <a:off x="1641832" y="5454693"/>
            <a:ext cx="1866129" cy="1267223"/>
          </a:xfrm>
          <a:custGeom>
            <a:avLst/>
            <a:gdLst>
              <a:gd name="connsiteX0" fmla="*/ 0 w 1866900"/>
              <a:gd name="connsiteY0" fmla="*/ 400050 h 1263650"/>
              <a:gd name="connsiteX1" fmla="*/ 12700 w 1866900"/>
              <a:gd name="connsiteY1" fmla="*/ 1263650 h 1263650"/>
              <a:gd name="connsiteX2" fmla="*/ 831850 w 1866900"/>
              <a:gd name="connsiteY2" fmla="*/ 1244600 h 1263650"/>
              <a:gd name="connsiteX3" fmla="*/ 1866900 w 1866900"/>
              <a:gd name="connsiteY3" fmla="*/ 679450 h 1263650"/>
              <a:gd name="connsiteX4" fmla="*/ 755650 w 1866900"/>
              <a:gd name="connsiteY4" fmla="*/ 0 h 1263650"/>
              <a:gd name="connsiteX5" fmla="*/ 184150 w 1866900"/>
              <a:gd name="connsiteY5" fmla="*/ 342900 h 1263650"/>
              <a:gd name="connsiteX6" fmla="*/ 0 w 1866900"/>
              <a:gd name="connsiteY6" fmla="*/ 400050 h 12636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866900" h="1263650">
                <a:moveTo>
                  <a:pt x="0" y="400050"/>
                </a:moveTo>
                <a:lnTo>
                  <a:pt x="12700" y="1263650"/>
                </a:lnTo>
                <a:lnTo>
                  <a:pt x="831850" y="1244600"/>
                </a:lnTo>
                <a:lnTo>
                  <a:pt x="1866900" y="679450"/>
                </a:lnTo>
                <a:lnTo>
                  <a:pt x="755650" y="0"/>
                </a:lnTo>
                <a:lnTo>
                  <a:pt x="184150" y="342900"/>
                </a:lnTo>
                <a:lnTo>
                  <a:pt x="0" y="400050"/>
                </a:lnTo>
                <a:close/>
              </a:path>
            </a:pathLst>
          </a:custGeom>
          <a:solidFill>
            <a:schemeClr val="accent3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11D4EF3F-93D1-49CA-B44D-D92A21333F43}"/>
              </a:ext>
            </a:extLst>
          </xdr:cNvPr>
          <xdr:cNvSpPr/>
        </xdr:nvSpPr>
        <xdr:spPr>
          <a:xfrm>
            <a:off x="1511016" y="232924"/>
            <a:ext cx="8607045" cy="7584281"/>
          </a:xfrm>
          <a:custGeom>
            <a:avLst/>
            <a:gdLst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3944679 w 5911702"/>
              <a:gd name="connsiteY18" fmla="*/ 4253024 h 4976038"/>
              <a:gd name="connsiteX19" fmla="*/ 3923414 w 5911702"/>
              <a:gd name="connsiteY19" fmla="*/ 4401879 h 4976038"/>
              <a:gd name="connsiteX20" fmla="*/ 3987209 w 5911702"/>
              <a:gd name="connsiteY20" fmla="*/ 4486940 h 4976038"/>
              <a:gd name="connsiteX21" fmla="*/ 4029740 w 5911702"/>
              <a:gd name="connsiteY21" fmla="*/ 4625163 h 4976038"/>
              <a:gd name="connsiteX22" fmla="*/ 3902149 w 5911702"/>
              <a:gd name="connsiteY22" fmla="*/ 4720856 h 4976038"/>
              <a:gd name="connsiteX23" fmla="*/ 3508744 w 5911702"/>
              <a:gd name="connsiteY23" fmla="*/ 4667693 h 4976038"/>
              <a:gd name="connsiteX24" fmla="*/ 3370521 w 5911702"/>
              <a:gd name="connsiteY24" fmla="*/ 4561368 h 4976038"/>
              <a:gd name="connsiteX25" fmla="*/ 3115340 w 5911702"/>
              <a:gd name="connsiteY25" fmla="*/ 4529470 h 4976038"/>
              <a:gd name="connsiteX26" fmla="*/ 2764465 w 5911702"/>
              <a:gd name="connsiteY26" fmla="*/ 4593265 h 4976038"/>
              <a:gd name="connsiteX27" fmla="*/ 2690037 w 5911702"/>
              <a:gd name="connsiteY27" fmla="*/ 4742121 h 4976038"/>
              <a:gd name="connsiteX28" fmla="*/ 2551814 w 5911702"/>
              <a:gd name="connsiteY28" fmla="*/ 4976038 h 4976038"/>
              <a:gd name="connsiteX29" fmla="*/ 2275367 w 5911702"/>
              <a:gd name="connsiteY29" fmla="*/ 4912242 h 4976038"/>
              <a:gd name="connsiteX30" fmla="*/ 2179674 w 5911702"/>
              <a:gd name="connsiteY30" fmla="*/ 4688958 h 4976038"/>
              <a:gd name="connsiteX31" fmla="*/ 1903228 w 5911702"/>
              <a:gd name="connsiteY31" fmla="*/ 4455042 h 4976038"/>
              <a:gd name="connsiteX32" fmla="*/ 1807535 w 5911702"/>
              <a:gd name="connsiteY32" fmla="*/ 4104168 h 4976038"/>
              <a:gd name="connsiteX33" fmla="*/ 1733107 w 5911702"/>
              <a:gd name="connsiteY33" fmla="*/ 3753293 h 4976038"/>
              <a:gd name="connsiteX34" fmla="*/ 1711842 w 5911702"/>
              <a:gd name="connsiteY34" fmla="*/ 3530010 h 4976038"/>
              <a:gd name="connsiteX35" fmla="*/ 1435395 w 5911702"/>
              <a:gd name="connsiteY35" fmla="*/ 3444949 h 4976038"/>
              <a:gd name="connsiteX36" fmla="*/ 1403498 w 5911702"/>
              <a:gd name="connsiteY36" fmla="*/ 3742661 h 4976038"/>
              <a:gd name="connsiteX37" fmla="*/ 1329070 w 5911702"/>
              <a:gd name="connsiteY37" fmla="*/ 3955312 h 4976038"/>
              <a:gd name="connsiteX38" fmla="*/ 839972 w 5911702"/>
              <a:gd name="connsiteY38" fmla="*/ 3806456 h 4976038"/>
              <a:gd name="connsiteX39" fmla="*/ 829340 w 5911702"/>
              <a:gd name="connsiteY39" fmla="*/ 3657600 h 4976038"/>
              <a:gd name="connsiteX40" fmla="*/ 691116 w 5911702"/>
              <a:gd name="connsiteY40" fmla="*/ 3466214 h 4976038"/>
              <a:gd name="connsiteX41" fmla="*/ 499730 w 5911702"/>
              <a:gd name="connsiteY41" fmla="*/ 3508744 h 4976038"/>
              <a:gd name="connsiteX42" fmla="*/ 255181 w 5911702"/>
              <a:gd name="connsiteY42" fmla="*/ 3615070 h 4976038"/>
              <a:gd name="connsiteX43" fmla="*/ 63795 w 5911702"/>
              <a:gd name="connsiteY43" fmla="*/ 3678865 h 4976038"/>
              <a:gd name="connsiteX44" fmla="*/ 0 w 5911702"/>
              <a:gd name="connsiteY44" fmla="*/ 3370521 h 4976038"/>
              <a:gd name="connsiteX45" fmla="*/ 191386 w 5911702"/>
              <a:gd name="connsiteY45" fmla="*/ 3136605 h 4976038"/>
              <a:gd name="connsiteX46" fmla="*/ 414670 w 5911702"/>
              <a:gd name="connsiteY46" fmla="*/ 2977117 h 4976038"/>
              <a:gd name="connsiteX47" fmla="*/ 786809 w 5911702"/>
              <a:gd name="connsiteY47" fmla="*/ 2892056 h 4976038"/>
              <a:gd name="connsiteX48" fmla="*/ 988828 w 5911702"/>
              <a:gd name="connsiteY48" fmla="*/ 2785731 h 4976038"/>
              <a:gd name="connsiteX49" fmla="*/ 1222744 w 5911702"/>
              <a:gd name="connsiteY49" fmla="*/ 2626242 h 4976038"/>
              <a:gd name="connsiteX50" fmla="*/ 1584251 w 5911702"/>
              <a:gd name="connsiteY50" fmla="*/ 2562447 h 4976038"/>
              <a:gd name="connsiteX51" fmla="*/ 1509823 w 5911702"/>
              <a:gd name="connsiteY51" fmla="*/ 2456121 h 4976038"/>
              <a:gd name="connsiteX52" fmla="*/ 1329070 w 5911702"/>
              <a:gd name="connsiteY52" fmla="*/ 2339163 h 4976038"/>
              <a:gd name="connsiteX53" fmla="*/ 1392865 w 5911702"/>
              <a:gd name="connsiteY53" fmla="*/ 2179675 h 4976038"/>
              <a:gd name="connsiteX54" fmla="*/ 1371600 w 5911702"/>
              <a:gd name="connsiteY54" fmla="*/ 1967024 h 4976038"/>
              <a:gd name="connsiteX55" fmla="*/ 1531088 w 5911702"/>
              <a:gd name="connsiteY55" fmla="*/ 1860698 h 4976038"/>
              <a:gd name="connsiteX56" fmla="*/ 1669312 w 5911702"/>
              <a:gd name="connsiteY56" fmla="*/ 1956391 h 4976038"/>
              <a:gd name="connsiteX57" fmla="*/ 2030819 w 5911702"/>
              <a:gd name="connsiteY57" fmla="*/ 1977656 h 4976038"/>
              <a:gd name="connsiteX58" fmla="*/ 2349795 w 5911702"/>
              <a:gd name="connsiteY58" fmla="*/ 1924493 h 4976038"/>
              <a:gd name="connsiteX59" fmla="*/ 2466754 w 5911702"/>
              <a:gd name="connsiteY59" fmla="*/ 1765005 h 4976038"/>
              <a:gd name="connsiteX60" fmla="*/ 2668772 w 5911702"/>
              <a:gd name="connsiteY60" fmla="*/ 1711842 h 4976038"/>
              <a:gd name="connsiteX61" fmla="*/ 2892056 w 5911702"/>
              <a:gd name="connsiteY61" fmla="*/ 1722475 h 4976038"/>
              <a:gd name="connsiteX62" fmla="*/ 2987749 w 5911702"/>
              <a:gd name="connsiteY62" fmla="*/ 1679944 h 4976038"/>
              <a:gd name="connsiteX63" fmla="*/ 3115340 w 5911702"/>
              <a:gd name="connsiteY63" fmla="*/ 1658679 h 4976038"/>
              <a:gd name="connsiteX64" fmla="*/ 3157870 w 5911702"/>
              <a:gd name="connsiteY64" fmla="*/ 1765005 h 4976038"/>
              <a:gd name="connsiteX65" fmla="*/ 3157870 w 5911702"/>
              <a:gd name="connsiteY65" fmla="*/ 1903228 h 4976038"/>
              <a:gd name="connsiteX66" fmla="*/ 3359888 w 5911702"/>
              <a:gd name="connsiteY66" fmla="*/ 2009554 h 4976038"/>
              <a:gd name="connsiteX67" fmla="*/ 3476847 w 5911702"/>
              <a:gd name="connsiteY67" fmla="*/ 1871331 h 4976038"/>
              <a:gd name="connsiteX68" fmla="*/ 3498112 w 5911702"/>
              <a:gd name="connsiteY68" fmla="*/ 1722475 h 4976038"/>
              <a:gd name="connsiteX69" fmla="*/ 3487479 w 5911702"/>
              <a:gd name="connsiteY69" fmla="*/ 1467293 h 4976038"/>
              <a:gd name="connsiteX70" fmla="*/ 3530009 w 5911702"/>
              <a:gd name="connsiteY70" fmla="*/ 1297172 h 4976038"/>
              <a:gd name="connsiteX71" fmla="*/ 3657600 w 5911702"/>
              <a:gd name="connsiteY71" fmla="*/ 1254642 h 4976038"/>
              <a:gd name="connsiteX72" fmla="*/ 3742661 w 5911702"/>
              <a:gd name="connsiteY72" fmla="*/ 1254642 h 4976038"/>
              <a:gd name="connsiteX73" fmla="*/ 3902149 w 5911702"/>
              <a:gd name="connsiteY73" fmla="*/ 1382233 h 4976038"/>
              <a:gd name="connsiteX74" fmla="*/ 4189228 w 5911702"/>
              <a:gd name="connsiteY74" fmla="*/ 1392865 h 4976038"/>
              <a:gd name="connsiteX75" fmla="*/ 4455042 w 5911702"/>
              <a:gd name="connsiteY75" fmla="*/ 1329070 h 4976038"/>
              <a:gd name="connsiteX76" fmla="*/ 4497572 w 5911702"/>
              <a:gd name="connsiteY76" fmla="*/ 1180214 h 4976038"/>
              <a:gd name="connsiteX77" fmla="*/ 4720856 w 5911702"/>
              <a:gd name="connsiteY77" fmla="*/ 1052624 h 4976038"/>
              <a:gd name="connsiteX78" fmla="*/ 4954772 w 5911702"/>
              <a:gd name="connsiteY78" fmla="*/ 1041991 h 4976038"/>
              <a:gd name="connsiteX79" fmla="*/ 5167423 w 5911702"/>
              <a:gd name="connsiteY79" fmla="*/ 1052624 h 4976038"/>
              <a:gd name="connsiteX80" fmla="*/ 5326912 w 5911702"/>
              <a:gd name="connsiteY80" fmla="*/ 776177 h 4976038"/>
              <a:gd name="connsiteX81" fmla="*/ 5454502 w 5911702"/>
              <a:gd name="connsiteY81" fmla="*/ 425303 h 4976038"/>
              <a:gd name="connsiteX82" fmla="*/ 5497033 w 5911702"/>
              <a:gd name="connsiteY82" fmla="*/ 223284 h 4976038"/>
              <a:gd name="connsiteX83" fmla="*/ 5528930 w 5911702"/>
              <a:gd name="connsiteY83" fmla="*/ 85061 h 4976038"/>
              <a:gd name="connsiteX84" fmla="*/ 5603358 w 5911702"/>
              <a:gd name="connsiteY84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3944679 w 5911702"/>
              <a:gd name="connsiteY18" fmla="*/ 4253024 h 4976038"/>
              <a:gd name="connsiteX19" fmla="*/ 3923414 w 5911702"/>
              <a:gd name="connsiteY19" fmla="*/ 4401879 h 4976038"/>
              <a:gd name="connsiteX20" fmla="*/ 3987209 w 5911702"/>
              <a:gd name="connsiteY20" fmla="*/ 4486940 h 4976038"/>
              <a:gd name="connsiteX21" fmla="*/ 4029740 w 5911702"/>
              <a:gd name="connsiteY21" fmla="*/ 4625163 h 4976038"/>
              <a:gd name="connsiteX22" fmla="*/ 3902149 w 5911702"/>
              <a:gd name="connsiteY22" fmla="*/ 4720856 h 4976038"/>
              <a:gd name="connsiteX23" fmla="*/ 3508744 w 5911702"/>
              <a:gd name="connsiteY23" fmla="*/ 4667693 h 4976038"/>
              <a:gd name="connsiteX24" fmla="*/ 3370521 w 5911702"/>
              <a:gd name="connsiteY24" fmla="*/ 4561368 h 4976038"/>
              <a:gd name="connsiteX25" fmla="*/ 3115340 w 5911702"/>
              <a:gd name="connsiteY25" fmla="*/ 4529470 h 4976038"/>
              <a:gd name="connsiteX26" fmla="*/ 2764465 w 5911702"/>
              <a:gd name="connsiteY26" fmla="*/ 4593265 h 4976038"/>
              <a:gd name="connsiteX27" fmla="*/ 2690037 w 5911702"/>
              <a:gd name="connsiteY27" fmla="*/ 4742121 h 4976038"/>
              <a:gd name="connsiteX28" fmla="*/ 2551814 w 5911702"/>
              <a:gd name="connsiteY28" fmla="*/ 4976038 h 4976038"/>
              <a:gd name="connsiteX29" fmla="*/ 2275367 w 5911702"/>
              <a:gd name="connsiteY29" fmla="*/ 4912242 h 4976038"/>
              <a:gd name="connsiteX30" fmla="*/ 2179674 w 5911702"/>
              <a:gd name="connsiteY30" fmla="*/ 4688958 h 4976038"/>
              <a:gd name="connsiteX31" fmla="*/ 1903228 w 5911702"/>
              <a:gd name="connsiteY31" fmla="*/ 4455042 h 4976038"/>
              <a:gd name="connsiteX32" fmla="*/ 1807535 w 5911702"/>
              <a:gd name="connsiteY32" fmla="*/ 4104168 h 4976038"/>
              <a:gd name="connsiteX33" fmla="*/ 1733107 w 5911702"/>
              <a:gd name="connsiteY33" fmla="*/ 3753293 h 4976038"/>
              <a:gd name="connsiteX34" fmla="*/ 1711842 w 5911702"/>
              <a:gd name="connsiteY34" fmla="*/ 3530010 h 4976038"/>
              <a:gd name="connsiteX35" fmla="*/ 1435395 w 5911702"/>
              <a:gd name="connsiteY35" fmla="*/ 3978349 h 4976038"/>
              <a:gd name="connsiteX36" fmla="*/ 1403498 w 5911702"/>
              <a:gd name="connsiteY36" fmla="*/ 3742661 h 4976038"/>
              <a:gd name="connsiteX37" fmla="*/ 1329070 w 5911702"/>
              <a:gd name="connsiteY37" fmla="*/ 3955312 h 4976038"/>
              <a:gd name="connsiteX38" fmla="*/ 839972 w 5911702"/>
              <a:gd name="connsiteY38" fmla="*/ 3806456 h 4976038"/>
              <a:gd name="connsiteX39" fmla="*/ 829340 w 5911702"/>
              <a:gd name="connsiteY39" fmla="*/ 3657600 h 4976038"/>
              <a:gd name="connsiteX40" fmla="*/ 691116 w 5911702"/>
              <a:gd name="connsiteY40" fmla="*/ 3466214 h 4976038"/>
              <a:gd name="connsiteX41" fmla="*/ 499730 w 5911702"/>
              <a:gd name="connsiteY41" fmla="*/ 3508744 h 4976038"/>
              <a:gd name="connsiteX42" fmla="*/ 255181 w 5911702"/>
              <a:gd name="connsiteY42" fmla="*/ 3615070 h 4976038"/>
              <a:gd name="connsiteX43" fmla="*/ 63795 w 5911702"/>
              <a:gd name="connsiteY43" fmla="*/ 3678865 h 4976038"/>
              <a:gd name="connsiteX44" fmla="*/ 0 w 5911702"/>
              <a:gd name="connsiteY44" fmla="*/ 3370521 h 4976038"/>
              <a:gd name="connsiteX45" fmla="*/ 191386 w 5911702"/>
              <a:gd name="connsiteY45" fmla="*/ 3136605 h 4976038"/>
              <a:gd name="connsiteX46" fmla="*/ 414670 w 5911702"/>
              <a:gd name="connsiteY46" fmla="*/ 2977117 h 4976038"/>
              <a:gd name="connsiteX47" fmla="*/ 786809 w 5911702"/>
              <a:gd name="connsiteY47" fmla="*/ 2892056 h 4976038"/>
              <a:gd name="connsiteX48" fmla="*/ 988828 w 5911702"/>
              <a:gd name="connsiteY48" fmla="*/ 2785731 h 4976038"/>
              <a:gd name="connsiteX49" fmla="*/ 1222744 w 5911702"/>
              <a:gd name="connsiteY49" fmla="*/ 2626242 h 4976038"/>
              <a:gd name="connsiteX50" fmla="*/ 1584251 w 5911702"/>
              <a:gd name="connsiteY50" fmla="*/ 2562447 h 4976038"/>
              <a:gd name="connsiteX51" fmla="*/ 1509823 w 5911702"/>
              <a:gd name="connsiteY51" fmla="*/ 2456121 h 4976038"/>
              <a:gd name="connsiteX52" fmla="*/ 1329070 w 5911702"/>
              <a:gd name="connsiteY52" fmla="*/ 2339163 h 4976038"/>
              <a:gd name="connsiteX53" fmla="*/ 1392865 w 5911702"/>
              <a:gd name="connsiteY53" fmla="*/ 2179675 h 4976038"/>
              <a:gd name="connsiteX54" fmla="*/ 1371600 w 5911702"/>
              <a:gd name="connsiteY54" fmla="*/ 1967024 h 4976038"/>
              <a:gd name="connsiteX55" fmla="*/ 1531088 w 5911702"/>
              <a:gd name="connsiteY55" fmla="*/ 1860698 h 4976038"/>
              <a:gd name="connsiteX56" fmla="*/ 1669312 w 5911702"/>
              <a:gd name="connsiteY56" fmla="*/ 1956391 h 4976038"/>
              <a:gd name="connsiteX57" fmla="*/ 2030819 w 5911702"/>
              <a:gd name="connsiteY57" fmla="*/ 1977656 h 4976038"/>
              <a:gd name="connsiteX58" fmla="*/ 2349795 w 5911702"/>
              <a:gd name="connsiteY58" fmla="*/ 1924493 h 4976038"/>
              <a:gd name="connsiteX59" fmla="*/ 2466754 w 5911702"/>
              <a:gd name="connsiteY59" fmla="*/ 1765005 h 4976038"/>
              <a:gd name="connsiteX60" fmla="*/ 2668772 w 5911702"/>
              <a:gd name="connsiteY60" fmla="*/ 1711842 h 4976038"/>
              <a:gd name="connsiteX61" fmla="*/ 2892056 w 5911702"/>
              <a:gd name="connsiteY61" fmla="*/ 1722475 h 4976038"/>
              <a:gd name="connsiteX62" fmla="*/ 2987749 w 5911702"/>
              <a:gd name="connsiteY62" fmla="*/ 1679944 h 4976038"/>
              <a:gd name="connsiteX63" fmla="*/ 3115340 w 5911702"/>
              <a:gd name="connsiteY63" fmla="*/ 1658679 h 4976038"/>
              <a:gd name="connsiteX64" fmla="*/ 3157870 w 5911702"/>
              <a:gd name="connsiteY64" fmla="*/ 1765005 h 4976038"/>
              <a:gd name="connsiteX65" fmla="*/ 3157870 w 5911702"/>
              <a:gd name="connsiteY65" fmla="*/ 1903228 h 4976038"/>
              <a:gd name="connsiteX66" fmla="*/ 3359888 w 5911702"/>
              <a:gd name="connsiteY66" fmla="*/ 2009554 h 4976038"/>
              <a:gd name="connsiteX67" fmla="*/ 3476847 w 5911702"/>
              <a:gd name="connsiteY67" fmla="*/ 1871331 h 4976038"/>
              <a:gd name="connsiteX68" fmla="*/ 3498112 w 5911702"/>
              <a:gd name="connsiteY68" fmla="*/ 1722475 h 4976038"/>
              <a:gd name="connsiteX69" fmla="*/ 3487479 w 5911702"/>
              <a:gd name="connsiteY69" fmla="*/ 1467293 h 4976038"/>
              <a:gd name="connsiteX70" fmla="*/ 3530009 w 5911702"/>
              <a:gd name="connsiteY70" fmla="*/ 1297172 h 4976038"/>
              <a:gd name="connsiteX71" fmla="*/ 3657600 w 5911702"/>
              <a:gd name="connsiteY71" fmla="*/ 1254642 h 4976038"/>
              <a:gd name="connsiteX72" fmla="*/ 3742661 w 5911702"/>
              <a:gd name="connsiteY72" fmla="*/ 1254642 h 4976038"/>
              <a:gd name="connsiteX73" fmla="*/ 3902149 w 5911702"/>
              <a:gd name="connsiteY73" fmla="*/ 1382233 h 4976038"/>
              <a:gd name="connsiteX74" fmla="*/ 4189228 w 5911702"/>
              <a:gd name="connsiteY74" fmla="*/ 1392865 h 4976038"/>
              <a:gd name="connsiteX75" fmla="*/ 4455042 w 5911702"/>
              <a:gd name="connsiteY75" fmla="*/ 1329070 h 4976038"/>
              <a:gd name="connsiteX76" fmla="*/ 4497572 w 5911702"/>
              <a:gd name="connsiteY76" fmla="*/ 1180214 h 4976038"/>
              <a:gd name="connsiteX77" fmla="*/ 4720856 w 5911702"/>
              <a:gd name="connsiteY77" fmla="*/ 1052624 h 4976038"/>
              <a:gd name="connsiteX78" fmla="*/ 4954772 w 5911702"/>
              <a:gd name="connsiteY78" fmla="*/ 1041991 h 4976038"/>
              <a:gd name="connsiteX79" fmla="*/ 5167423 w 5911702"/>
              <a:gd name="connsiteY79" fmla="*/ 1052624 h 4976038"/>
              <a:gd name="connsiteX80" fmla="*/ 5326912 w 5911702"/>
              <a:gd name="connsiteY80" fmla="*/ 776177 h 4976038"/>
              <a:gd name="connsiteX81" fmla="*/ 5454502 w 5911702"/>
              <a:gd name="connsiteY81" fmla="*/ 425303 h 4976038"/>
              <a:gd name="connsiteX82" fmla="*/ 5497033 w 5911702"/>
              <a:gd name="connsiteY82" fmla="*/ 223284 h 4976038"/>
              <a:gd name="connsiteX83" fmla="*/ 5528930 w 5911702"/>
              <a:gd name="connsiteY83" fmla="*/ 85061 h 4976038"/>
              <a:gd name="connsiteX84" fmla="*/ 5603358 w 5911702"/>
              <a:gd name="connsiteY84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3944679 w 5911702"/>
              <a:gd name="connsiteY18" fmla="*/ 4253024 h 4976038"/>
              <a:gd name="connsiteX19" fmla="*/ 3923414 w 5911702"/>
              <a:gd name="connsiteY19" fmla="*/ 4401879 h 4976038"/>
              <a:gd name="connsiteX20" fmla="*/ 3987209 w 5911702"/>
              <a:gd name="connsiteY20" fmla="*/ 4486940 h 4976038"/>
              <a:gd name="connsiteX21" fmla="*/ 4029740 w 5911702"/>
              <a:gd name="connsiteY21" fmla="*/ 4625163 h 4976038"/>
              <a:gd name="connsiteX22" fmla="*/ 3902149 w 5911702"/>
              <a:gd name="connsiteY22" fmla="*/ 4720856 h 4976038"/>
              <a:gd name="connsiteX23" fmla="*/ 3508744 w 5911702"/>
              <a:gd name="connsiteY23" fmla="*/ 4667693 h 4976038"/>
              <a:gd name="connsiteX24" fmla="*/ 3370521 w 5911702"/>
              <a:gd name="connsiteY24" fmla="*/ 4561368 h 4976038"/>
              <a:gd name="connsiteX25" fmla="*/ 3115340 w 5911702"/>
              <a:gd name="connsiteY25" fmla="*/ 4529470 h 4976038"/>
              <a:gd name="connsiteX26" fmla="*/ 2764465 w 5911702"/>
              <a:gd name="connsiteY26" fmla="*/ 4593265 h 4976038"/>
              <a:gd name="connsiteX27" fmla="*/ 2690037 w 5911702"/>
              <a:gd name="connsiteY27" fmla="*/ 4742121 h 4976038"/>
              <a:gd name="connsiteX28" fmla="*/ 2551814 w 5911702"/>
              <a:gd name="connsiteY28" fmla="*/ 4976038 h 4976038"/>
              <a:gd name="connsiteX29" fmla="*/ 2275367 w 5911702"/>
              <a:gd name="connsiteY29" fmla="*/ 4912242 h 4976038"/>
              <a:gd name="connsiteX30" fmla="*/ 2179674 w 5911702"/>
              <a:gd name="connsiteY30" fmla="*/ 4688958 h 4976038"/>
              <a:gd name="connsiteX31" fmla="*/ 1903228 w 5911702"/>
              <a:gd name="connsiteY31" fmla="*/ 4455042 h 4976038"/>
              <a:gd name="connsiteX32" fmla="*/ 1807535 w 5911702"/>
              <a:gd name="connsiteY32" fmla="*/ 4104168 h 4976038"/>
              <a:gd name="connsiteX33" fmla="*/ 1733107 w 5911702"/>
              <a:gd name="connsiteY33" fmla="*/ 3753293 h 4976038"/>
              <a:gd name="connsiteX34" fmla="*/ 1711842 w 5911702"/>
              <a:gd name="connsiteY34" fmla="*/ 3530010 h 4976038"/>
              <a:gd name="connsiteX35" fmla="*/ 1639469 w 5911702"/>
              <a:gd name="connsiteY35" fmla="*/ 3997461 h 4976038"/>
              <a:gd name="connsiteX36" fmla="*/ 1435395 w 5911702"/>
              <a:gd name="connsiteY36" fmla="*/ 3978349 h 4976038"/>
              <a:gd name="connsiteX37" fmla="*/ 1403498 w 5911702"/>
              <a:gd name="connsiteY37" fmla="*/ 3742661 h 4976038"/>
              <a:gd name="connsiteX38" fmla="*/ 1329070 w 5911702"/>
              <a:gd name="connsiteY38" fmla="*/ 3955312 h 4976038"/>
              <a:gd name="connsiteX39" fmla="*/ 839972 w 5911702"/>
              <a:gd name="connsiteY39" fmla="*/ 3806456 h 4976038"/>
              <a:gd name="connsiteX40" fmla="*/ 829340 w 5911702"/>
              <a:gd name="connsiteY40" fmla="*/ 3657600 h 4976038"/>
              <a:gd name="connsiteX41" fmla="*/ 691116 w 5911702"/>
              <a:gd name="connsiteY41" fmla="*/ 3466214 h 4976038"/>
              <a:gd name="connsiteX42" fmla="*/ 499730 w 5911702"/>
              <a:gd name="connsiteY42" fmla="*/ 3508744 h 4976038"/>
              <a:gd name="connsiteX43" fmla="*/ 255181 w 5911702"/>
              <a:gd name="connsiteY43" fmla="*/ 3615070 h 4976038"/>
              <a:gd name="connsiteX44" fmla="*/ 63795 w 5911702"/>
              <a:gd name="connsiteY44" fmla="*/ 3678865 h 4976038"/>
              <a:gd name="connsiteX45" fmla="*/ 0 w 5911702"/>
              <a:gd name="connsiteY45" fmla="*/ 3370521 h 4976038"/>
              <a:gd name="connsiteX46" fmla="*/ 191386 w 5911702"/>
              <a:gd name="connsiteY46" fmla="*/ 3136605 h 4976038"/>
              <a:gd name="connsiteX47" fmla="*/ 414670 w 5911702"/>
              <a:gd name="connsiteY47" fmla="*/ 2977117 h 4976038"/>
              <a:gd name="connsiteX48" fmla="*/ 786809 w 5911702"/>
              <a:gd name="connsiteY48" fmla="*/ 2892056 h 4976038"/>
              <a:gd name="connsiteX49" fmla="*/ 988828 w 5911702"/>
              <a:gd name="connsiteY49" fmla="*/ 2785731 h 4976038"/>
              <a:gd name="connsiteX50" fmla="*/ 1222744 w 5911702"/>
              <a:gd name="connsiteY50" fmla="*/ 2626242 h 4976038"/>
              <a:gd name="connsiteX51" fmla="*/ 1584251 w 5911702"/>
              <a:gd name="connsiteY51" fmla="*/ 2562447 h 4976038"/>
              <a:gd name="connsiteX52" fmla="*/ 1509823 w 5911702"/>
              <a:gd name="connsiteY52" fmla="*/ 2456121 h 4976038"/>
              <a:gd name="connsiteX53" fmla="*/ 1329070 w 5911702"/>
              <a:gd name="connsiteY53" fmla="*/ 2339163 h 4976038"/>
              <a:gd name="connsiteX54" fmla="*/ 1392865 w 5911702"/>
              <a:gd name="connsiteY54" fmla="*/ 2179675 h 4976038"/>
              <a:gd name="connsiteX55" fmla="*/ 1371600 w 5911702"/>
              <a:gd name="connsiteY55" fmla="*/ 1967024 h 4976038"/>
              <a:gd name="connsiteX56" fmla="*/ 1531088 w 5911702"/>
              <a:gd name="connsiteY56" fmla="*/ 1860698 h 4976038"/>
              <a:gd name="connsiteX57" fmla="*/ 1669312 w 5911702"/>
              <a:gd name="connsiteY57" fmla="*/ 1956391 h 4976038"/>
              <a:gd name="connsiteX58" fmla="*/ 2030819 w 5911702"/>
              <a:gd name="connsiteY58" fmla="*/ 1977656 h 4976038"/>
              <a:gd name="connsiteX59" fmla="*/ 2349795 w 5911702"/>
              <a:gd name="connsiteY59" fmla="*/ 1924493 h 4976038"/>
              <a:gd name="connsiteX60" fmla="*/ 2466754 w 5911702"/>
              <a:gd name="connsiteY60" fmla="*/ 1765005 h 4976038"/>
              <a:gd name="connsiteX61" fmla="*/ 2668772 w 5911702"/>
              <a:gd name="connsiteY61" fmla="*/ 1711842 h 4976038"/>
              <a:gd name="connsiteX62" fmla="*/ 2892056 w 5911702"/>
              <a:gd name="connsiteY62" fmla="*/ 1722475 h 4976038"/>
              <a:gd name="connsiteX63" fmla="*/ 2987749 w 5911702"/>
              <a:gd name="connsiteY63" fmla="*/ 1679944 h 4976038"/>
              <a:gd name="connsiteX64" fmla="*/ 3115340 w 5911702"/>
              <a:gd name="connsiteY64" fmla="*/ 1658679 h 4976038"/>
              <a:gd name="connsiteX65" fmla="*/ 3157870 w 5911702"/>
              <a:gd name="connsiteY65" fmla="*/ 1765005 h 4976038"/>
              <a:gd name="connsiteX66" fmla="*/ 3157870 w 5911702"/>
              <a:gd name="connsiteY66" fmla="*/ 1903228 h 4976038"/>
              <a:gd name="connsiteX67" fmla="*/ 3359888 w 5911702"/>
              <a:gd name="connsiteY67" fmla="*/ 2009554 h 4976038"/>
              <a:gd name="connsiteX68" fmla="*/ 3476847 w 5911702"/>
              <a:gd name="connsiteY68" fmla="*/ 1871331 h 4976038"/>
              <a:gd name="connsiteX69" fmla="*/ 3498112 w 5911702"/>
              <a:gd name="connsiteY69" fmla="*/ 1722475 h 4976038"/>
              <a:gd name="connsiteX70" fmla="*/ 3487479 w 5911702"/>
              <a:gd name="connsiteY70" fmla="*/ 1467293 h 4976038"/>
              <a:gd name="connsiteX71" fmla="*/ 3530009 w 5911702"/>
              <a:gd name="connsiteY71" fmla="*/ 1297172 h 4976038"/>
              <a:gd name="connsiteX72" fmla="*/ 3657600 w 5911702"/>
              <a:gd name="connsiteY72" fmla="*/ 1254642 h 4976038"/>
              <a:gd name="connsiteX73" fmla="*/ 3742661 w 5911702"/>
              <a:gd name="connsiteY73" fmla="*/ 1254642 h 4976038"/>
              <a:gd name="connsiteX74" fmla="*/ 3902149 w 5911702"/>
              <a:gd name="connsiteY74" fmla="*/ 1382233 h 4976038"/>
              <a:gd name="connsiteX75" fmla="*/ 4189228 w 5911702"/>
              <a:gd name="connsiteY75" fmla="*/ 1392865 h 4976038"/>
              <a:gd name="connsiteX76" fmla="*/ 4455042 w 5911702"/>
              <a:gd name="connsiteY76" fmla="*/ 1329070 h 4976038"/>
              <a:gd name="connsiteX77" fmla="*/ 4497572 w 5911702"/>
              <a:gd name="connsiteY77" fmla="*/ 1180214 h 4976038"/>
              <a:gd name="connsiteX78" fmla="*/ 4720856 w 5911702"/>
              <a:gd name="connsiteY78" fmla="*/ 1052624 h 4976038"/>
              <a:gd name="connsiteX79" fmla="*/ 4954772 w 5911702"/>
              <a:gd name="connsiteY79" fmla="*/ 1041991 h 4976038"/>
              <a:gd name="connsiteX80" fmla="*/ 5167423 w 5911702"/>
              <a:gd name="connsiteY80" fmla="*/ 1052624 h 4976038"/>
              <a:gd name="connsiteX81" fmla="*/ 5326912 w 5911702"/>
              <a:gd name="connsiteY81" fmla="*/ 776177 h 4976038"/>
              <a:gd name="connsiteX82" fmla="*/ 5454502 w 5911702"/>
              <a:gd name="connsiteY82" fmla="*/ 425303 h 4976038"/>
              <a:gd name="connsiteX83" fmla="*/ 5497033 w 5911702"/>
              <a:gd name="connsiteY83" fmla="*/ 223284 h 4976038"/>
              <a:gd name="connsiteX84" fmla="*/ 5528930 w 5911702"/>
              <a:gd name="connsiteY84" fmla="*/ 85061 h 4976038"/>
              <a:gd name="connsiteX85" fmla="*/ 5603358 w 5911702"/>
              <a:gd name="connsiteY85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3944679 w 5911702"/>
              <a:gd name="connsiteY18" fmla="*/ 4253024 h 4976038"/>
              <a:gd name="connsiteX19" fmla="*/ 3923414 w 5911702"/>
              <a:gd name="connsiteY19" fmla="*/ 4401879 h 4976038"/>
              <a:gd name="connsiteX20" fmla="*/ 3987209 w 5911702"/>
              <a:gd name="connsiteY20" fmla="*/ 4486940 h 4976038"/>
              <a:gd name="connsiteX21" fmla="*/ 4029740 w 5911702"/>
              <a:gd name="connsiteY21" fmla="*/ 4625163 h 4976038"/>
              <a:gd name="connsiteX22" fmla="*/ 3902149 w 5911702"/>
              <a:gd name="connsiteY22" fmla="*/ 4720856 h 4976038"/>
              <a:gd name="connsiteX23" fmla="*/ 3508744 w 5911702"/>
              <a:gd name="connsiteY23" fmla="*/ 4667693 h 4976038"/>
              <a:gd name="connsiteX24" fmla="*/ 3370521 w 5911702"/>
              <a:gd name="connsiteY24" fmla="*/ 4561368 h 4976038"/>
              <a:gd name="connsiteX25" fmla="*/ 3115340 w 5911702"/>
              <a:gd name="connsiteY25" fmla="*/ 4529470 h 4976038"/>
              <a:gd name="connsiteX26" fmla="*/ 2764465 w 5911702"/>
              <a:gd name="connsiteY26" fmla="*/ 4593265 h 4976038"/>
              <a:gd name="connsiteX27" fmla="*/ 2690037 w 5911702"/>
              <a:gd name="connsiteY27" fmla="*/ 4742121 h 4976038"/>
              <a:gd name="connsiteX28" fmla="*/ 2551814 w 5911702"/>
              <a:gd name="connsiteY28" fmla="*/ 4976038 h 4976038"/>
              <a:gd name="connsiteX29" fmla="*/ 2275367 w 5911702"/>
              <a:gd name="connsiteY29" fmla="*/ 4912242 h 4976038"/>
              <a:gd name="connsiteX30" fmla="*/ 2179674 w 5911702"/>
              <a:gd name="connsiteY30" fmla="*/ 4688958 h 4976038"/>
              <a:gd name="connsiteX31" fmla="*/ 1903228 w 5911702"/>
              <a:gd name="connsiteY31" fmla="*/ 4455042 h 4976038"/>
              <a:gd name="connsiteX32" fmla="*/ 1807535 w 5911702"/>
              <a:gd name="connsiteY32" fmla="*/ 4104168 h 4976038"/>
              <a:gd name="connsiteX33" fmla="*/ 1733107 w 5911702"/>
              <a:gd name="connsiteY33" fmla="*/ 3753293 h 4976038"/>
              <a:gd name="connsiteX34" fmla="*/ 1711842 w 5911702"/>
              <a:gd name="connsiteY34" fmla="*/ 3987210 h 4976038"/>
              <a:gd name="connsiteX35" fmla="*/ 1639469 w 5911702"/>
              <a:gd name="connsiteY35" fmla="*/ 3997461 h 4976038"/>
              <a:gd name="connsiteX36" fmla="*/ 1435395 w 5911702"/>
              <a:gd name="connsiteY36" fmla="*/ 3978349 h 4976038"/>
              <a:gd name="connsiteX37" fmla="*/ 1403498 w 5911702"/>
              <a:gd name="connsiteY37" fmla="*/ 3742661 h 4976038"/>
              <a:gd name="connsiteX38" fmla="*/ 1329070 w 5911702"/>
              <a:gd name="connsiteY38" fmla="*/ 3955312 h 4976038"/>
              <a:gd name="connsiteX39" fmla="*/ 839972 w 5911702"/>
              <a:gd name="connsiteY39" fmla="*/ 3806456 h 4976038"/>
              <a:gd name="connsiteX40" fmla="*/ 829340 w 5911702"/>
              <a:gd name="connsiteY40" fmla="*/ 3657600 h 4976038"/>
              <a:gd name="connsiteX41" fmla="*/ 691116 w 5911702"/>
              <a:gd name="connsiteY41" fmla="*/ 3466214 h 4976038"/>
              <a:gd name="connsiteX42" fmla="*/ 499730 w 5911702"/>
              <a:gd name="connsiteY42" fmla="*/ 3508744 h 4976038"/>
              <a:gd name="connsiteX43" fmla="*/ 255181 w 5911702"/>
              <a:gd name="connsiteY43" fmla="*/ 3615070 h 4976038"/>
              <a:gd name="connsiteX44" fmla="*/ 63795 w 5911702"/>
              <a:gd name="connsiteY44" fmla="*/ 3678865 h 4976038"/>
              <a:gd name="connsiteX45" fmla="*/ 0 w 5911702"/>
              <a:gd name="connsiteY45" fmla="*/ 3370521 h 4976038"/>
              <a:gd name="connsiteX46" fmla="*/ 191386 w 5911702"/>
              <a:gd name="connsiteY46" fmla="*/ 3136605 h 4976038"/>
              <a:gd name="connsiteX47" fmla="*/ 414670 w 5911702"/>
              <a:gd name="connsiteY47" fmla="*/ 2977117 h 4976038"/>
              <a:gd name="connsiteX48" fmla="*/ 786809 w 5911702"/>
              <a:gd name="connsiteY48" fmla="*/ 2892056 h 4976038"/>
              <a:gd name="connsiteX49" fmla="*/ 988828 w 5911702"/>
              <a:gd name="connsiteY49" fmla="*/ 2785731 h 4976038"/>
              <a:gd name="connsiteX50" fmla="*/ 1222744 w 5911702"/>
              <a:gd name="connsiteY50" fmla="*/ 2626242 h 4976038"/>
              <a:gd name="connsiteX51" fmla="*/ 1584251 w 5911702"/>
              <a:gd name="connsiteY51" fmla="*/ 2562447 h 4976038"/>
              <a:gd name="connsiteX52" fmla="*/ 1509823 w 5911702"/>
              <a:gd name="connsiteY52" fmla="*/ 2456121 h 4976038"/>
              <a:gd name="connsiteX53" fmla="*/ 1329070 w 5911702"/>
              <a:gd name="connsiteY53" fmla="*/ 2339163 h 4976038"/>
              <a:gd name="connsiteX54" fmla="*/ 1392865 w 5911702"/>
              <a:gd name="connsiteY54" fmla="*/ 2179675 h 4976038"/>
              <a:gd name="connsiteX55" fmla="*/ 1371600 w 5911702"/>
              <a:gd name="connsiteY55" fmla="*/ 1967024 h 4976038"/>
              <a:gd name="connsiteX56" fmla="*/ 1531088 w 5911702"/>
              <a:gd name="connsiteY56" fmla="*/ 1860698 h 4976038"/>
              <a:gd name="connsiteX57" fmla="*/ 1669312 w 5911702"/>
              <a:gd name="connsiteY57" fmla="*/ 1956391 h 4976038"/>
              <a:gd name="connsiteX58" fmla="*/ 2030819 w 5911702"/>
              <a:gd name="connsiteY58" fmla="*/ 1977656 h 4976038"/>
              <a:gd name="connsiteX59" fmla="*/ 2349795 w 5911702"/>
              <a:gd name="connsiteY59" fmla="*/ 1924493 h 4976038"/>
              <a:gd name="connsiteX60" fmla="*/ 2466754 w 5911702"/>
              <a:gd name="connsiteY60" fmla="*/ 1765005 h 4976038"/>
              <a:gd name="connsiteX61" fmla="*/ 2668772 w 5911702"/>
              <a:gd name="connsiteY61" fmla="*/ 1711842 h 4976038"/>
              <a:gd name="connsiteX62" fmla="*/ 2892056 w 5911702"/>
              <a:gd name="connsiteY62" fmla="*/ 1722475 h 4976038"/>
              <a:gd name="connsiteX63" fmla="*/ 2987749 w 5911702"/>
              <a:gd name="connsiteY63" fmla="*/ 1679944 h 4976038"/>
              <a:gd name="connsiteX64" fmla="*/ 3115340 w 5911702"/>
              <a:gd name="connsiteY64" fmla="*/ 1658679 h 4976038"/>
              <a:gd name="connsiteX65" fmla="*/ 3157870 w 5911702"/>
              <a:gd name="connsiteY65" fmla="*/ 1765005 h 4976038"/>
              <a:gd name="connsiteX66" fmla="*/ 3157870 w 5911702"/>
              <a:gd name="connsiteY66" fmla="*/ 1903228 h 4976038"/>
              <a:gd name="connsiteX67" fmla="*/ 3359888 w 5911702"/>
              <a:gd name="connsiteY67" fmla="*/ 2009554 h 4976038"/>
              <a:gd name="connsiteX68" fmla="*/ 3476847 w 5911702"/>
              <a:gd name="connsiteY68" fmla="*/ 1871331 h 4976038"/>
              <a:gd name="connsiteX69" fmla="*/ 3498112 w 5911702"/>
              <a:gd name="connsiteY69" fmla="*/ 1722475 h 4976038"/>
              <a:gd name="connsiteX70" fmla="*/ 3487479 w 5911702"/>
              <a:gd name="connsiteY70" fmla="*/ 1467293 h 4976038"/>
              <a:gd name="connsiteX71" fmla="*/ 3530009 w 5911702"/>
              <a:gd name="connsiteY71" fmla="*/ 1297172 h 4976038"/>
              <a:gd name="connsiteX72" fmla="*/ 3657600 w 5911702"/>
              <a:gd name="connsiteY72" fmla="*/ 1254642 h 4976038"/>
              <a:gd name="connsiteX73" fmla="*/ 3742661 w 5911702"/>
              <a:gd name="connsiteY73" fmla="*/ 1254642 h 4976038"/>
              <a:gd name="connsiteX74" fmla="*/ 3902149 w 5911702"/>
              <a:gd name="connsiteY74" fmla="*/ 1382233 h 4976038"/>
              <a:gd name="connsiteX75" fmla="*/ 4189228 w 5911702"/>
              <a:gd name="connsiteY75" fmla="*/ 1392865 h 4976038"/>
              <a:gd name="connsiteX76" fmla="*/ 4455042 w 5911702"/>
              <a:gd name="connsiteY76" fmla="*/ 1329070 h 4976038"/>
              <a:gd name="connsiteX77" fmla="*/ 4497572 w 5911702"/>
              <a:gd name="connsiteY77" fmla="*/ 1180214 h 4976038"/>
              <a:gd name="connsiteX78" fmla="*/ 4720856 w 5911702"/>
              <a:gd name="connsiteY78" fmla="*/ 1052624 h 4976038"/>
              <a:gd name="connsiteX79" fmla="*/ 4954772 w 5911702"/>
              <a:gd name="connsiteY79" fmla="*/ 1041991 h 4976038"/>
              <a:gd name="connsiteX80" fmla="*/ 5167423 w 5911702"/>
              <a:gd name="connsiteY80" fmla="*/ 1052624 h 4976038"/>
              <a:gd name="connsiteX81" fmla="*/ 5326912 w 5911702"/>
              <a:gd name="connsiteY81" fmla="*/ 776177 h 4976038"/>
              <a:gd name="connsiteX82" fmla="*/ 5454502 w 5911702"/>
              <a:gd name="connsiteY82" fmla="*/ 425303 h 4976038"/>
              <a:gd name="connsiteX83" fmla="*/ 5497033 w 5911702"/>
              <a:gd name="connsiteY83" fmla="*/ 223284 h 4976038"/>
              <a:gd name="connsiteX84" fmla="*/ 5528930 w 5911702"/>
              <a:gd name="connsiteY84" fmla="*/ 85061 h 4976038"/>
              <a:gd name="connsiteX85" fmla="*/ 5603358 w 5911702"/>
              <a:gd name="connsiteY85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3944679 w 5911702"/>
              <a:gd name="connsiteY18" fmla="*/ 4253024 h 4976038"/>
              <a:gd name="connsiteX19" fmla="*/ 3923414 w 5911702"/>
              <a:gd name="connsiteY19" fmla="*/ 4401879 h 4976038"/>
              <a:gd name="connsiteX20" fmla="*/ 3987209 w 5911702"/>
              <a:gd name="connsiteY20" fmla="*/ 4486940 h 4976038"/>
              <a:gd name="connsiteX21" fmla="*/ 4029740 w 5911702"/>
              <a:gd name="connsiteY21" fmla="*/ 4625163 h 4976038"/>
              <a:gd name="connsiteX22" fmla="*/ 3902149 w 5911702"/>
              <a:gd name="connsiteY22" fmla="*/ 4720856 h 4976038"/>
              <a:gd name="connsiteX23" fmla="*/ 3508744 w 5911702"/>
              <a:gd name="connsiteY23" fmla="*/ 4667693 h 4976038"/>
              <a:gd name="connsiteX24" fmla="*/ 3370521 w 5911702"/>
              <a:gd name="connsiteY24" fmla="*/ 4561368 h 4976038"/>
              <a:gd name="connsiteX25" fmla="*/ 3115340 w 5911702"/>
              <a:gd name="connsiteY25" fmla="*/ 4529470 h 4976038"/>
              <a:gd name="connsiteX26" fmla="*/ 2764465 w 5911702"/>
              <a:gd name="connsiteY26" fmla="*/ 4593265 h 4976038"/>
              <a:gd name="connsiteX27" fmla="*/ 2690037 w 5911702"/>
              <a:gd name="connsiteY27" fmla="*/ 4742121 h 4976038"/>
              <a:gd name="connsiteX28" fmla="*/ 2551814 w 5911702"/>
              <a:gd name="connsiteY28" fmla="*/ 4976038 h 4976038"/>
              <a:gd name="connsiteX29" fmla="*/ 2275367 w 5911702"/>
              <a:gd name="connsiteY29" fmla="*/ 4912242 h 4976038"/>
              <a:gd name="connsiteX30" fmla="*/ 2179674 w 5911702"/>
              <a:gd name="connsiteY30" fmla="*/ 4688958 h 4976038"/>
              <a:gd name="connsiteX31" fmla="*/ 1903228 w 5911702"/>
              <a:gd name="connsiteY31" fmla="*/ 4455042 h 4976038"/>
              <a:gd name="connsiteX32" fmla="*/ 1807535 w 5911702"/>
              <a:gd name="connsiteY32" fmla="*/ 4104168 h 4976038"/>
              <a:gd name="connsiteX33" fmla="*/ 1733107 w 5911702"/>
              <a:gd name="connsiteY33" fmla="*/ 4058093 h 4976038"/>
              <a:gd name="connsiteX34" fmla="*/ 1711842 w 5911702"/>
              <a:gd name="connsiteY34" fmla="*/ 3987210 h 4976038"/>
              <a:gd name="connsiteX35" fmla="*/ 1639469 w 5911702"/>
              <a:gd name="connsiteY35" fmla="*/ 3997461 h 4976038"/>
              <a:gd name="connsiteX36" fmla="*/ 1435395 w 5911702"/>
              <a:gd name="connsiteY36" fmla="*/ 3978349 h 4976038"/>
              <a:gd name="connsiteX37" fmla="*/ 1403498 w 5911702"/>
              <a:gd name="connsiteY37" fmla="*/ 3742661 h 4976038"/>
              <a:gd name="connsiteX38" fmla="*/ 1329070 w 5911702"/>
              <a:gd name="connsiteY38" fmla="*/ 3955312 h 4976038"/>
              <a:gd name="connsiteX39" fmla="*/ 839972 w 5911702"/>
              <a:gd name="connsiteY39" fmla="*/ 3806456 h 4976038"/>
              <a:gd name="connsiteX40" fmla="*/ 829340 w 5911702"/>
              <a:gd name="connsiteY40" fmla="*/ 3657600 h 4976038"/>
              <a:gd name="connsiteX41" fmla="*/ 691116 w 5911702"/>
              <a:gd name="connsiteY41" fmla="*/ 3466214 h 4976038"/>
              <a:gd name="connsiteX42" fmla="*/ 499730 w 5911702"/>
              <a:gd name="connsiteY42" fmla="*/ 3508744 h 4976038"/>
              <a:gd name="connsiteX43" fmla="*/ 255181 w 5911702"/>
              <a:gd name="connsiteY43" fmla="*/ 3615070 h 4976038"/>
              <a:gd name="connsiteX44" fmla="*/ 63795 w 5911702"/>
              <a:gd name="connsiteY44" fmla="*/ 3678865 h 4976038"/>
              <a:gd name="connsiteX45" fmla="*/ 0 w 5911702"/>
              <a:gd name="connsiteY45" fmla="*/ 3370521 h 4976038"/>
              <a:gd name="connsiteX46" fmla="*/ 191386 w 5911702"/>
              <a:gd name="connsiteY46" fmla="*/ 3136605 h 4976038"/>
              <a:gd name="connsiteX47" fmla="*/ 414670 w 5911702"/>
              <a:gd name="connsiteY47" fmla="*/ 2977117 h 4976038"/>
              <a:gd name="connsiteX48" fmla="*/ 786809 w 5911702"/>
              <a:gd name="connsiteY48" fmla="*/ 2892056 h 4976038"/>
              <a:gd name="connsiteX49" fmla="*/ 988828 w 5911702"/>
              <a:gd name="connsiteY49" fmla="*/ 2785731 h 4976038"/>
              <a:gd name="connsiteX50" fmla="*/ 1222744 w 5911702"/>
              <a:gd name="connsiteY50" fmla="*/ 2626242 h 4976038"/>
              <a:gd name="connsiteX51" fmla="*/ 1584251 w 5911702"/>
              <a:gd name="connsiteY51" fmla="*/ 2562447 h 4976038"/>
              <a:gd name="connsiteX52" fmla="*/ 1509823 w 5911702"/>
              <a:gd name="connsiteY52" fmla="*/ 2456121 h 4976038"/>
              <a:gd name="connsiteX53" fmla="*/ 1329070 w 5911702"/>
              <a:gd name="connsiteY53" fmla="*/ 2339163 h 4976038"/>
              <a:gd name="connsiteX54" fmla="*/ 1392865 w 5911702"/>
              <a:gd name="connsiteY54" fmla="*/ 2179675 h 4976038"/>
              <a:gd name="connsiteX55" fmla="*/ 1371600 w 5911702"/>
              <a:gd name="connsiteY55" fmla="*/ 1967024 h 4976038"/>
              <a:gd name="connsiteX56" fmla="*/ 1531088 w 5911702"/>
              <a:gd name="connsiteY56" fmla="*/ 1860698 h 4976038"/>
              <a:gd name="connsiteX57" fmla="*/ 1669312 w 5911702"/>
              <a:gd name="connsiteY57" fmla="*/ 1956391 h 4976038"/>
              <a:gd name="connsiteX58" fmla="*/ 2030819 w 5911702"/>
              <a:gd name="connsiteY58" fmla="*/ 1977656 h 4976038"/>
              <a:gd name="connsiteX59" fmla="*/ 2349795 w 5911702"/>
              <a:gd name="connsiteY59" fmla="*/ 1924493 h 4976038"/>
              <a:gd name="connsiteX60" fmla="*/ 2466754 w 5911702"/>
              <a:gd name="connsiteY60" fmla="*/ 1765005 h 4976038"/>
              <a:gd name="connsiteX61" fmla="*/ 2668772 w 5911702"/>
              <a:gd name="connsiteY61" fmla="*/ 1711842 h 4976038"/>
              <a:gd name="connsiteX62" fmla="*/ 2892056 w 5911702"/>
              <a:gd name="connsiteY62" fmla="*/ 1722475 h 4976038"/>
              <a:gd name="connsiteX63" fmla="*/ 2987749 w 5911702"/>
              <a:gd name="connsiteY63" fmla="*/ 1679944 h 4976038"/>
              <a:gd name="connsiteX64" fmla="*/ 3115340 w 5911702"/>
              <a:gd name="connsiteY64" fmla="*/ 1658679 h 4976038"/>
              <a:gd name="connsiteX65" fmla="*/ 3157870 w 5911702"/>
              <a:gd name="connsiteY65" fmla="*/ 1765005 h 4976038"/>
              <a:gd name="connsiteX66" fmla="*/ 3157870 w 5911702"/>
              <a:gd name="connsiteY66" fmla="*/ 1903228 h 4976038"/>
              <a:gd name="connsiteX67" fmla="*/ 3359888 w 5911702"/>
              <a:gd name="connsiteY67" fmla="*/ 2009554 h 4976038"/>
              <a:gd name="connsiteX68" fmla="*/ 3476847 w 5911702"/>
              <a:gd name="connsiteY68" fmla="*/ 1871331 h 4976038"/>
              <a:gd name="connsiteX69" fmla="*/ 3498112 w 5911702"/>
              <a:gd name="connsiteY69" fmla="*/ 1722475 h 4976038"/>
              <a:gd name="connsiteX70" fmla="*/ 3487479 w 5911702"/>
              <a:gd name="connsiteY70" fmla="*/ 1467293 h 4976038"/>
              <a:gd name="connsiteX71" fmla="*/ 3530009 w 5911702"/>
              <a:gd name="connsiteY71" fmla="*/ 1297172 h 4976038"/>
              <a:gd name="connsiteX72" fmla="*/ 3657600 w 5911702"/>
              <a:gd name="connsiteY72" fmla="*/ 1254642 h 4976038"/>
              <a:gd name="connsiteX73" fmla="*/ 3742661 w 5911702"/>
              <a:gd name="connsiteY73" fmla="*/ 1254642 h 4976038"/>
              <a:gd name="connsiteX74" fmla="*/ 3902149 w 5911702"/>
              <a:gd name="connsiteY74" fmla="*/ 1382233 h 4976038"/>
              <a:gd name="connsiteX75" fmla="*/ 4189228 w 5911702"/>
              <a:gd name="connsiteY75" fmla="*/ 1392865 h 4976038"/>
              <a:gd name="connsiteX76" fmla="*/ 4455042 w 5911702"/>
              <a:gd name="connsiteY76" fmla="*/ 1329070 h 4976038"/>
              <a:gd name="connsiteX77" fmla="*/ 4497572 w 5911702"/>
              <a:gd name="connsiteY77" fmla="*/ 1180214 h 4976038"/>
              <a:gd name="connsiteX78" fmla="*/ 4720856 w 5911702"/>
              <a:gd name="connsiteY78" fmla="*/ 1052624 h 4976038"/>
              <a:gd name="connsiteX79" fmla="*/ 4954772 w 5911702"/>
              <a:gd name="connsiteY79" fmla="*/ 1041991 h 4976038"/>
              <a:gd name="connsiteX80" fmla="*/ 5167423 w 5911702"/>
              <a:gd name="connsiteY80" fmla="*/ 1052624 h 4976038"/>
              <a:gd name="connsiteX81" fmla="*/ 5326912 w 5911702"/>
              <a:gd name="connsiteY81" fmla="*/ 776177 h 4976038"/>
              <a:gd name="connsiteX82" fmla="*/ 5454502 w 5911702"/>
              <a:gd name="connsiteY82" fmla="*/ 425303 h 4976038"/>
              <a:gd name="connsiteX83" fmla="*/ 5497033 w 5911702"/>
              <a:gd name="connsiteY83" fmla="*/ 223284 h 4976038"/>
              <a:gd name="connsiteX84" fmla="*/ 5528930 w 5911702"/>
              <a:gd name="connsiteY84" fmla="*/ 85061 h 4976038"/>
              <a:gd name="connsiteX85" fmla="*/ 5603358 w 5911702"/>
              <a:gd name="connsiteY85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3944679 w 5911702"/>
              <a:gd name="connsiteY18" fmla="*/ 4253024 h 4976038"/>
              <a:gd name="connsiteX19" fmla="*/ 3923414 w 5911702"/>
              <a:gd name="connsiteY19" fmla="*/ 4401879 h 4976038"/>
              <a:gd name="connsiteX20" fmla="*/ 3987209 w 5911702"/>
              <a:gd name="connsiteY20" fmla="*/ 4486940 h 4976038"/>
              <a:gd name="connsiteX21" fmla="*/ 4029740 w 5911702"/>
              <a:gd name="connsiteY21" fmla="*/ 4625163 h 4976038"/>
              <a:gd name="connsiteX22" fmla="*/ 3902149 w 5911702"/>
              <a:gd name="connsiteY22" fmla="*/ 4720856 h 4976038"/>
              <a:gd name="connsiteX23" fmla="*/ 3508744 w 5911702"/>
              <a:gd name="connsiteY23" fmla="*/ 4667693 h 4976038"/>
              <a:gd name="connsiteX24" fmla="*/ 3370521 w 5911702"/>
              <a:gd name="connsiteY24" fmla="*/ 4561368 h 4976038"/>
              <a:gd name="connsiteX25" fmla="*/ 3115340 w 5911702"/>
              <a:gd name="connsiteY25" fmla="*/ 4529470 h 4976038"/>
              <a:gd name="connsiteX26" fmla="*/ 2764465 w 5911702"/>
              <a:gd name="connsiteY26" fmla="*/ 4593265 h 4976038"/>
              <a:gd name="connsiteX27" fmla="*/ 2690037 w 5911702"/>
              <a:gd name="connsiteY27" fmla="*/ 4742121 h 4976038"/>
              <a:gd name="connsiteX28" fmla="*/ 2551814 w 5911702"/>
              <a:gd name="connsiteY28" fmla="*/ 4976038 h 4976038"/>
              <a:gd name="connsiteX29" fmla="*/ 2275367 w 5911702"/>
              <a:gd name="connsiteY29" fmla="*/ 4912242 h 4976038"/>
              <a:gd name="connsiteX30" fmla="*/ 2179674 w 5911702"/>
              <a:gd name="connsiteY30" fmla="*/ 4688958 h 4976038"/>
              <a:gd name="connsiteX31" fmla="*/ 1903228 w 5911702"/>
              <a:gd name="connsiteY31" fmla="*/ 4455042 h 4976038"/>
              <a:gd name="connsiteX32" fmla="*/ 1807535 w 5911702"/>
              <a:gd name="connsiteY32" fmla="*/ 4104168 h 4976038"/>
              <a:gd name="connsiteX33" fmla="*/ 1733107 w 5911702"/>
              <a:gd name="connsiteY33" fmla="*/ 4058093 h 4976038"/>
              <a:gd name="connsiteX34" fmla="*/ 1711842 w 5911702"/>
              <a:gd name="connsiteY34" fmla="*/ 3987210 h 4976038"/>
              <a:gd name="connsiteX35" fmla="*/ 1639469 w 5911702"/>
              <a:gd name="connsiteY35" fmla="*/ 3997461 h 4976038"/>
              <a:gd name="connsiteX36" fmla="*/ 1435395 w 5911702"/>
              <a:gd name="connsiteY36" fmla="*/ 3978349 h 4976038"/>
              <a:gd name="connsiteX37" fmla="*/ 1403498 w 5911702"/>
              <a:gd name="connsiteY37" fmla="*/ 3742661 h 4976038"/>
              <a:gd name="connsiteX38" fmla="*/ 1390299 w 5911702"/>
              <a:gd name="connsiteY38" fmla="*/ 3905834 h 4976038"/>
              <a:gd name="connsiteX39" fmla="*/ 1329070 w 5911702"/>
              <a:gd name="connsiteY39" fmla="*/ 3955312 h 4976038"/>
              <a:gd name="connsiteX40" fmla="*/ 839972 w 5911702"/>
              <a:gd name="connsiteY40" fmla="*/ 3806456 h 4976038"/>
              <a:gd name="connsiteX41" fmla="*/ 829340 w 5911702"/>
              <a:gd name="connsiteY41" fmla="*/ 3657600 h 4976038"/>
              <a:gd name="connsiteX42" fmla="*/ 691116 w 5911702"/>
              <a:gd name="connsiteY42" fmla="*/ 3466214 h 4976038"/>
              <a:gd name="connsiteX43" fmla="*/ 499730 w 5911702"/>
              <a:gd name="connsiteY43" fmla="*/ 3508744 h 4976038"/>
              <a:gd name="connsiteX44" fmla="*/ 255181 w 5911702"/>
              <a:gd name="connsiteY44" fmla="*/ 3615070 h 4976038"/>
              <a:gd name="connsiteX45" fmla="*/ 63795 w 5911702"/>
              <a:gd name="connsiteY45" fmla="*/ 3678865 h 4976038"/>
              <a:gd name="connsiteX46" fmla="*/ 0 w 5911702"/>
              <a:gd name="connsiteY46" fmla="*/ 3370521 h 4976038"/>
              <a:gd name="connsiteX47" fmla="*/ 191386 w 5911702"/>
              <a:gd name="connsiteY47" fmla="*/ 3136605 h 4976038"/>
              <a:gd name="connsiteX48" fmla="*/ 414670 w 5911702"/>
              <a:gd name="connsiteY48" fmla="*/ 2977117 h 4976038"/>
              <a:gd name="connsiteX49" fmla="*/ 786809 w 5911702"/>
              <a:gd name="connsiteY49" fmla="*/ 2892056 h 4976038"/>
              <a:gd name="connsiteX50" fmla="*/ 988828 w 5911702"/>
              <a:gd name="connsiteY50" fmla="*/ 2785731 h 4976038"/>
              <a:gd name="connsiteX51" fmla="*/ 1222744 w 5911702"/>
              <a:gd name="connsiteY51" fmla="*/ 2626242 h 4976038"/>
              <a:gd name="connsiteX52" fmla="*/ 1584251 w 5911702"/>
              <a:gd name="connsiteY52" fmla="*/ 2562447 h 4976038"/>
              <a:gd name="connsiteX53" fmla="*/ 1509823 w 5911702"/>
              <a:gd name="connsiteY53" fmla="*/ 2456121 h 4976038"/>
              <a:gd name="connsiteX54" fmla="*/ 1329070 w 5911702"/>
              <a:gd name="connsiteY54" fmla="*/ 2339163 h 4976038"/>
              <a:gd name="connsiteX55" fmla="*/ 1392865 w 5911702"/>
              <a:gd name="connsiteY55" fmla="*/ 2179675 h 4976038"/>
              <a:gd name="connsiteX56" fmla="*/ 1371600 w 5911702"/>
              <a:gd name="connsiteY56" fmla="*/ 1967024 h 4976038"/>
              <a:gd name="connsiteX57" fmla="*/ 1531088 w 5911702"/>
              <a:gd name="connsiteY57" fmla="*/ 1860698 h 4976038"/>
              <a:gd name="connsiteX58" fmla="*/ 1669312 w 5911702"/>
              <a:gd name="connsiteY58" fmla="*/ 1956391 h 4976038"/>
              <a:gd name="connsiteX59" fmla="*/ 2030819 w 5911702"/>
              <a:gd name="connsiteY59" fmla="*/ 1977656 h 4976038"/>
              <a:gd name="connsiteX60" fmla="*/ 2349795 w 5911702"/>
              <a:gd name="connsiteY60" fmla="*/ 1924493 h 4976038"/>
              <a:gd name="connsiteX61" fmla="*/ 2466754 w 5911702"/>
              <a:gd name="connsiteY61" fmla="*/ 1765005 h 4976038"/>
              <a:gd name="connsiteX62" fmla="*/ 2668772 w 5911702"/>
              <a:gd name="connsiteY62" fmla="*/ 1711842 h 4976038"/>
              <a:gd name="connsiteX63" fmla="*/ 2892056 w 5911702"/>
              <a:gd name="connsiteY63" fmla="*/ 1722475 h 4976038"/>
              <a:gd name="connsiteX64" fmla="*/ 2987749 w 5911702"/>
              <a:gd name="connsiteY64" fmla="*/ 1679944 h 4976038"/>
              <a:gd name="connsiteX65" fmla="*/ 3115340 w 5911702"/>
              <a:gd name="connsiteY65" fmla="*/ 1658679 h 4976038"/>
              <a:gd name="connsiteX66" fmla="*/ 3157870 w 5911702"/>
              <a:gd name="connsiteY66" fmla="*/ 1765005 h 4976038"/>
              <a:gd name="connsiteX67" fmla="*/ 3157870 w 5911702"/>
              <a:gd name="connsiteY67" fmla="*/ 1903228 h 4976038"/>
              <a:gd name="connsiteX68" fmla="*/ 3359888 w 5911702"/>
              <a:gd name="connsiteY68" fmla="*/ 2009554 h 4976038"/>
              <a:gd name="connsiteX69" fmla="*/ 3476847 w 5911702"/>
              <a:gd name="connsiteY69" fmla="*/ 1871331 h 4976038"/>
              <a:gd name="connsiteX70" fmla="*/ 3498112 w 5911702"/>
              <a:gd name="connsiteY70" fmla="*/ 1722475 h 4976038"/>
              <a:gd name="connsiteX71" fmla="*/ 3487479 w 5911702"/>
              <a:gd name="connsiteY71" fmla="*/ 1467293 h 4976038"/>
              <a:gd name="connsiteX72" fmla="*/ 3530009 w 5911702"/>
              <a:gd name="connsiteY72" fmla="*/ 1297172 h 4976038"/>
              <a:gd name="connsiteX73" fmla="*/ 3657600 w 5911702"/>
              <a:gd name="connsiteY73" fmla="*/ 1254642 h 4976038"/>
              <a:gd name="connsiteX74" fmla="*/ 3742661 w 5911702"/>
              <a:gd name="connsiteY74" fmla="*/ 1254642 h 4976038"/>
              <a:gd name="connsiteX75" fmla="*/ 3902149 w 5911702"/>
              <a:gd name="connsiteY75" fmla="*/ 1382233 h 4976038"/>
              <a:gd name="connsiteX76" fmla="*/ 4189228 w 5911702"/>
              <a:gd name="connsiteY76" fmla="*/ 1392865 h 4976038"/>
              <a:gd name="connsiteX77" fmla="*/ 4455042 w 5911702"/>
              <a:gd name="connsiteY77" fmla="*/ 1329070 h 4976038"/>
              <a:gd name="connsiteX78" fmla="*/ 4497572 w 5911702"/>
              <a:gd name="connsiteY78" fmla="*/ 1180214 h 4976038"/>
              <a:gd name="connsiteX79" fmla="*/ 4720856 w 5911702"/>
              <a:gd name="connsiteY79" fmla="*/ 1052624 h 4976038"/>
              <a:gd name="connsiteX80" fmla="*/ 4954772 w 5911702"/>
              <a:gd name="connsiteY80" fmla="*/ 1041991 h 4976038"/>
              <a:gd name="connsiteX81" fmla="*/ 5167423 w 5911702"/>
              <a:gd name="connsiteY81" fmla="*/ 1052624 h 4976038"/>
              <a:gd name="connsiteX82" fmla="*/ 5326912 w 5911702"/>
              <a:gd name="connsiteY82" fmla="*/ 776177 h 4976038"/>
              <a:gd name="connsiteX83" fmla="*/ 5454502 w 5911702"/>
              <a:gd name="connsiteY83" fmla="*/ 425303 h 4976038"/>
              <a:gd name="connsiteX84" fmla="*/ 5497033 w 5911702"/>
              <a:gd name="connsiteY84" fmla="*/ 223284 h 4976038"/>
              <a:gd name="connsiteX85" fmla="*/ 5528930 w 5911702"/>
              <a:gd name="connsiteY85" fmla="*/ 85061 h 4976038"/>
              <a:gd name="connsiteX86" fmla="*/ 5603358 w 5911702"/>
              <a:gd name="connsiteY86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3944679 w 5911702"/>
              <a:gd name="connsiteY18" fmla="*/ 4253024 h 4976038"/>
              <a:gd name="connsiteX19" fmla="*/ 3923414 w 5911702"/>
              <a:gd name="connsiteY19" fmla="*/ 4401879 h 4976038"/>
              <a:gd name="connsiteX20" fmla="*/ 3987209 w 5911702"/>
              <a:gd name="connsiteY20" fmla="*/ 4486940 h 4976038"/>
              <a:gd name="connsiteX21" fmla="*/ 4029740 w 5911702"/>
              <a:gd name="connsiteY21" fmla="*/ 4625163 h 4976038"/>
              <a:gd name="connsiteX22" fmla="*/ 3902149 w 5911702"/>
              <a:gd name="connsiteY22" fmla="*/ 4720856 h 4976038"/>
              <a:gd name="connsiteX23" fmla="*/ 3508744 w 5911702"/>
              <a:gd name="connsiteY23" fmla="*/ 4667693 h 4976038"/>
              <a:gd name="connsiteX24" fmla="*/ 3370521 w 5911702"/>
              <a:gd name="connsiteY24" fmla="*/ 4561368 h 4976038"/>
              <a:gd name="connsiteX25" fmla="*/ 3115340 w 5911702"/>
              <a:gd name="connsiteY25" fmla="*/ 4529470 h 4976038"/>
              <a:gd name="connsiteX26" fmla="*/ 2764465 w 5911702"/>
              <a:gd name="connsiteY26" fmla="*/ 4593265 h 4976038"/>
              <a:gd name="connsiteX27" fmla="*/ 2690037 w 5911702"/>
              <a:gd name="connsiteY27" fmla="*/ 4742121 h 4976038"/>
              <a:gd name="connsiteX28" fmla="*/ 2551814 w 5911702"/>
              <a:gd name="connsiteY28" fmla="*/ 4976038 h 4976038"/>
              <a:gd name="connsiteX29" fmla="*/ 2275367 w 5911702"/>
              <a:gd name="connsiteY29" fmla="*/ 4912242 h 4976038"/>
              <a:gd name="connsiteX30" fmla="*/ 2179674 w 5911702"/>
              <a:gd name="connsiteY30" fmla="*/ 4688958 h 4976038"/>
              <a:gd name="connsiteX31" fmla="*/ 1903228 w 5911702"/>
              <a:gd name="connsiteY31" fmla="*/ 4455042 h 4976038"/>
              <a:gd name="connsiteX32" fmla="*/ 1807535 w 5911702"/>
              <a:gd name="connsiteY32" fmla="*/ 4104168 h 4976038"/>
              <a:gd name="connsiteX33" fmla="*/ 1733107 w 5911702"/>
              <a:gd name="connsiteY33" fmla="*/ 4058093 h 4976038"/>
              <a:gd name="connsiteX34" fmla="*/ 1711842 w 5911702"/>
              <a:gd name="connsiteY34" fmla="*/ 3987210 h 4976038"/>
              <a:gd name="connsiteX35" fmla="*/ 1639469 w 5911702"/>
              <a:gd name="connsiteY35" fmla="*/ 3997461 h 4976038"/>
              <a:gd name="connsiteX36" fmla="*/ 1435395 w 5911702"/>
              <a:gd name="connsiteY36" fmla="*/ 3978349 h 4976038"/>
              <a:gd name="connsiteX37" fmla="*/ 1403498 w 5911702"/>
              <a:gd name="connsiteY37" fmla="*/ 3742661 h 4976038"/>
              <a:gd name="connsiteX38" fmla="*/ 1395909 w 5911702"/>
              <a:gd name="connsiteY38" fmla="*/ 3900225 h 4976038"/>
              <a:gd name="connsiteX39" fmla="*/ 1390299 w 5911702"/>
              <a:gd name="connsiteY39" fmla="*/ 3905834 h 4976038"/>
              <a:gd name="connsiteX40" fmla="*/ 1329070 w 5911702"/>
              <a:gd name="connsiteY40" fmla="*/ 3955312 h 4976038"/>
              <a:gd name="connsiteX41" fmla="*/ 839972 w 5911702"/>
              <a:gd name="connsiteY41" fmla="*/ 3806456 h 4976038"/>
              <a:gd name="connsiteX42" fmla="*/ 829340 w 5911702"/>
              <a:gd name="connsiteY42" fmla="*/ 3657600 h 4976038"/>
              <a:gd name="connsiteX43" fmla="*/ 691116 w 5911702"/>
              <a:gd name="connsiteY43" fmla="*/ 3466214 h 4976038"/>
              <a:gd name="connsiteX44" fmla="*/ 499730 w 5911702"/>
              <a:gd name="connsiteY44" fmla="*/ 3508744 h 4976038"/>
              <a:gd name="connsiteX45" fmla="*/ 255181 w 5911702"/>
              <a:gd name="connsiteY45" fmla="*/ 3615070 h 4976038"/>
              <a:gd name="connsiteX46" fmla="*/ 63795 w 5911702"/>
              <a:gd name="connsiteY46" fmla="*/ 3678865 h 4976038"/>
              <a:gd name="connsiteX47" fmla="*/ 0 w 5911702"/>
              <a:gd name="connsiteY47" fmla="*/ 3370521 h 4976038"/>
              <a:gd name="connsiteX48" fmla="*/ 191386 w 5911702"/>
              <a:gd name="connsiteY48" fmla="*/ 3136605 h 4976038"/>
              <a:gd name="connsiteX49" fmla="*/ 414670 w 5911702"/>
              <a:gd name="connsiteY49" fmla="*/ 2977117 h 4976038"/>
              <a:gd name="connsiteX50" fmla="*/ 786809 w 5911702"/>
              <a:gd name="connsiteY50" fmla="*/ 2892056 h 4976038"/>
              <a:gd name="connsiteX51" fmla="*/ 988828 w 5911702"/>
              <a:gd name="connsiteY51" fmla="*/ 2785731 h 4976038"/>
              <a:gd name="connsiteX52" fmla="*/ 1222744 w 5911702"/>
              <a:gd name="connsiteY52" fmla="*/ 2626242 h 4976038"/>
              <a:gd name="connsiteX53" fmla="*/ 1584251 w 5911702"/>
              <a:gd name="connsiteY53" fmla="*/ 2562447 h 4976038"/>
              <a:gd name="connsiteX54" fmla="*/ 1509823 w 5911702"/>
              <a:gd name="connsiteY54" fmla="*/ 2456121 h 4976038"/>
              <a:gd name="connsiteX55" fmla="*/ 1329070 w 5911702"/>
              <a:gd name="connsiteY55" fmla="*/ 2339163 h 4976038"/>
              <a:gd name="connsiteX56" fmla="*/ 1392865 w 5911702"/>
              <a:gd name="connsiteY56" fmla="*/ 2179675 h 4976038"/>
              <a:gd name="connsiteX57" fmla="*/ 1371600 w 5911702"/>
              <a:gd name="connsiteY57" fmla="*/ 1967024 h 4976038"/>
              <a:gd name="connsiteX58" fmla="*/ 1531088 w 5911702"/>
              <a:gd name="connsiteY58" fmla="*/ 1860698 h 4976038"/>
              <a:gd name="connsiteX59" fmla="*/ 1669312 w 5911702"/>
              <a:gd name="connsiteY59" fmla="*/ 1956391 h 4976038"/>
              <a:gd name="connsiteX60" fmla="*/ 2030819 w 5911702"/>
              <a:gd name="connsiteY60" fmla="*/ 1977656 h 4976038"/>
              <a:gd name="connsiteX61" fmla="*/ 2349795 w 5911702"/>
              <a:gd name="connsiteY61" fmla="*/ 1924493 h 4976038"/>
              <a:gd name="connsiteX62" fmla="*/ 2466754 w 5911702"/>
              <a:gd name="connsiteY62" fmla="*/ 1765005 h 4976038"/>
              <a:gd name="connsiteX63" fmla="*/ 2668772 w 5911702"/>
              <a:gd name="connsiteY63" fmla="*/ 1711842 h 4976038"/>
              <a:gd name="connsiteX64" fmla="*/ 2892056 w 5911702"/>
              <a:gd name="connsiteY64" fmla="*/ 1722475 h 4976038"/>
              <a:gd name="connsiteX65" fmla="*/ 2987749 w 5911702"/>
              <a:gd name="connsiteY65" fmla="*/ 1679944 h 4976038"/>
              <a:gd name="connsiteX66" fmla="*/ 3115340 w 5911702"/>
              <a:gd name="connsiteY66" fmla="*/ 1658679 h 4976038"/>
              <a:gd name="connsiteX67" fmla="*/ 3157870 w 5911702"/>
              <a:gd name="connsiteY67" fmla="*/ 1765005 h 4976038"/>
              <a:gd name="connsiteX68" fmla="*/ 3157870 w 5911702"/>
              <a:gd name="connsiteY68" fmla="*/ 1903228 h 4976038"/>
              <a:gd name="connsiteX69" fmla="*/ 3359888 w 5911702"/>
              <a:gd name="connsiteY69" fmla="*/ 2009554 h 4976038"/>
              <a:gd name="connsiteX70" fmla="*/ 3476847 w 5911702"/>
              <a:gd name="connsiteY70" fmla="*/ 1871331 h 4976038"/>
              <a:gd name="connsiteX71" fmla="*/ 3498112 w 5911702"/>
              <a:gd name="connsiteY71" fmla="*/ 1722475 h 4976038"/>
              <a:gd name="connsiteX72" fmla="*/ 3487479 w 5911702"/>
              <a:gd name="connsiteY72" fmla="*/ 1467293 h 4976038"/>
              <a:gd name="connsiteX73" fmla="*/ 3530009 w 5911702"/>
              <a:gd name="connsiteY73" fmla="*/ 1297172 h 4976038"/>
              <a:gd name="connsiteX74" fmla="*/ 3657600 w 5911702"/>
              <a:gd name="connsiteY74" fmla="*/ 1254642 h 4976038"/>
              <a:gd name="connsiteX75" fmla="*/ 3742661 w 5911702"/>
              <a:gd name="connsiteY75" fmla="*/ 1254642 h 4976038"/>
              <a:gd name="connsiteX76" fmla="*/ 3902149 w 5911702"/>
              <a:gd name="connsiteY76" fmla="*/ 1382233 h 4976038"/>
              <a:gd name="connsiteX77" fmla="*/ 4189228 w 5911702"/>
              <a:gd name="connsiteY77" fmla="*/ 1392865 h 4976038"/>
              <a:gd name="connsiteX78" fmla="*/ 4455042 w 5911702"/>
              <a:gd name="connsiteY78" fmla="*/ 1329070 h 4976038"/>
              <a:gd name="connsiteX79" fmla="*/ 4497572 w 5911702"/>
              <a:gd name="connsiteY79" fmla="*/ 1180214 h 4976038"/>
              <a:gd name="connsiteX80" fmla="*/ 4720856 w 5911702"/>
              <a:gd name="connsiteY80" fmla="*/ 1052624 h 4976038"/>
              <a:gd name="connsiteX81" fmla="*/ 4954772 w 5911702"/>
              <a:gd name="connsiteY81" fmla="*/ 1041991 h 4976038"/>
              <a:gd name="connsiteX82" fmla="*/ 5167423 w 5911702"/>
              <a:gd name="connsiteY82" fmla="*/ 1052624 h 4976038"/>
              <a:gd name="connsiteX83" fmla="*/ 5326912 w 5911702"/>
              <a:gd name="connsiteY83" fmla="*/ 776177 h 4976038"/>
              <a:gd name="connsiteX84" fmla="*/ 5454502 w 5911702"/>
              <a:gd name="connsiteY84" fmla="*/ 425303 h 4976038"/>
              <a:gd name="connsiteX85" fmla="*/ 5497033 w 5911702"/>
              <a:gd name="connsiteY85" fmla="*/ 223284 h 4976038"/>
              <a:gd name="connsiteX86" fmla="*/ 5528930 w 5911702"/>
              <a:gd name="connsiteY86" fmla="*/ 85061 h 4976038"/>
              <a:gd name="connsiteX87" fmla="*/ 5603358 w 5911702"/>
              <a:gd name="connsiteY87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3944679 w 5911702"/>
              <a:gd name="connsiteY18" fmla="*/ 4253024 h 4976038"/>
              <a:gd name="connsiteX19" fmla="*/ 3923414 w 5911702"/>
              <a:gd name="connsiteY19" fmla="*/ 4401879 h 4976038"/>
              <a:gd name="connsiteX20" fmla="*/ 3987209 w 5911702"/>
              <a:gd name="connsiteY20" fmla="*/ 4486940 h 4976038"/>
              <a:gd name="connsiteX21" fmla="*/ 4029740 w 5911702"/>
              <a:gd name="connsiteY21" fmla="*/ 4625163 h 4976038"/>
              <a:gd name="connsiteX22" fmla="*/ 3902149 w 5911702"/>
              <a:gd name="connsiteY22" fmla="*/ 4720856 h 4976038"/>
              <a:gd name="connsiteX23" fmla="*/ 3508744 w 5911702"/>
              <a:gd name="connsiteY23" fmla="*/ 4667693 h 4976038"/>
              <a:gd name="connsiteX24" fmla="*/ 3370521 w 5911702"/>
              <a:gd name="connsiteY24" fmla="*/ 4561368 h 4976038"/>
              <a:gd name="connsiteX25" fmla="*/ 3115340 w 5911702"/>
              <a:gd name="connsiteY25" fmla="*/ 4529470 h 4976038"/>
              <a:gd name="connsiteX26" fmla="*/ 2764465 w 5911702"/>
              <a:gd name="connsiteY26" fmla="*/ 4593265 h 4976038"/>
              <a:gd name="connsiteX27" fmla="*/ 2690037 w 5911702"/>
              <a:gd name="connsiteY27" fmla="*/ 4742121 h 4976038"/>
              <a:gd name="connsiteX28" fmla="*/ 2551814 w 5911702"/>
              <a:gd name="connsiteY28" fmla="*/ 4976038 h 4976038"/>
              <a:gd name="connsiteX29" fmla="*/ 2275367 w 5911702"/>
              <a:gd name="connsiteY29" fmla="*/ 4912242 h 4976038"/>
              <a:gd name="connsiteX30" fmla="*/ 2179674 w 5911702"/>
              <a:gd name="connsiteY30" fmla="*/ 4688958 h 4976038"/>
              <a:gd name="connsiteX31" fmla="*/ 1903228 w 5911702"/>
              <a:gd name="connsiteY31" fmla="*/ 4455042 h 4976038"/>
              <a:gd name="connsiteX32" fmla="*/ 1807535 w 5911702"/>
              <a:gd name="connsiteY32" fmla="*/ 4104168 h 4976038"/>
              <a:gd name="connsiteX33" fmla="*/ 1733107 w 5911702"/>
              <a:gd name="connsiteY33" fmla="*/ 4058093 h 4976038"/>
              <a:gd name="connsiteX34" fmla="*/ 1711842 w 5911702"/>
              <a:gd name="connsiteY34" fmla="*/ 3987210 h 4976038"/>
              <a:gd name="connsiteX35" fmla="*/ 1639469 w 5911702"/>
              <a:gd name="connsiteY35" fmla="*/ 3997461 h 4976038"/>
              <a:gd name="connsiteX36" fmla="*/ 1435395 w 5911702"/>
              <a:gd name="connsiteY36" fmla="*/ 3978349 h 4976038"/>
              <a:gd name="connsiteX37" fmla="*/ 1403498 w 5911702"/>
              <a:gd name="connsiteY37" fmla="*/ 4047461 h 4976038"/>
              <a:gd name="connsiteX38" fmla="*/ 1395909 w 5911702"/>
              <a:gd name="connsiteY38" fmla="*/ 3900225 h 4976038"/>
              <a:gd name="connsiteX39" fmla="*/ 1390299 w 5911702"/>
              <a:gd name="connsiteY39" fmla="*/ 3905834 h 4976038"/>
              <a:gd name="connsiteX40" fmla="*/ 1329070 w 5911702"/>
              <a:gd name="connsiteY40" fmla="*/ 3955312 h 4976038"/>
              <a:gd name="connsiteX41" fmla="*/ 839972 w 5911702"/>
              <a:gd name="connsiteY41" fmla="*/ 3806456 h 4976038"/>
              <a:gd name="connsiteX42" fmla="*/ 829340 w 5911702"/>
              <a:gd name="connsiteY42" fmla="*/ 3657600 h 4976038"/>
              <a:gd name="connsiteX43" fmla="*/ 691116 w 5911702"/>
              <a:gd name="connsiteY43" fmla="*/ 3466214 h 4976038"/>
              <a:gd name="connsiteX44" fmla="*/ 499730 w 5911702"/>
              <a:gd name="connsiteY44" fmla="*/ 3508744 h 4976038"/>
              <a:gd name="connsiteX45" fmla="*/ 255181 w 5911702"/>
              <a:gd name="connsiteY45" fmla="*/ 3615070 h 4976038"/>
              <a:gd name="connsiteX46" fmla="*/ 63795 w 5911702"/>
              <a:gd name="connsiteY46" fmla="*/ 3678865 h 4976038"/>
              <a:gd name="connsiteX47" fmla="*/ 0 w 5911702"/>
              <a:gd name="connsiteY47" fmla="*/ 3370521 h 4976038"/>
              <a:gd name="connsiteX48" fmla="*/ 191386 w 5911702"/>
              <a:gd name="connsiteY48" fmla="*/ 3136605 h 4976038"/>
              <a:gd name="connsiteX49" fmla="*/ 414670 w 5911702"/>
              <a:gd name="connsiteY49" fmla="*/ 2977117 h 4976038"/>
              <a:gd name="connsiteX50" fmla="*/ 786809 w 5911702"/>
              <a:gd name="connsiteY50" fmla="*/ 2892056 h 4976038"/>
              <a:gd name="connsiteX51" fmla="*/ 988828 w 5911702"/>
              <a:gd name="connsiteY51" fmla="*/ 2785731 h 4976038"/>
              <a:gd name="connsiteX52" fmla="*/ 1222744 w 5911702"/>
              <a:gd name="connsiteY52" fmla="*/ 2626242 h 4976038"/>
              <a:gd name="connsiteX53" fmla="*/ 1584251 w 5911702"/>
              <a:gd name="connsiteY53" fmla="*/ 2562447 h 4976038"/>
              <a:gd name="connsiteX54" fmla="*/ 1509823 w 5911702"/>
              <a:gd name="connsiteY54" fmla="*/ 2456121 h 4976038"/>
              <a:gd name="connsiteX55" fmla="*/ 1329070 w 5911702"/>
              <a:gd name="connsiteY55" fmla="*/ 2339163 h 4976038"/>
              <a:gd name="connsiteX56" fmla="*/ 1392865 w 5911702"/>
              <a:gd name="connsiteY56" fmla="*/ 2179675 h 4976038"/>
              <a:gd name="connsiteX57" fmla="*/ 1371600 w 5911702"/>
              <a:gd name="connsiteY57" fmla="*/ 1967024 h 4976038"/>
              <a:gd name="connsiteX58" fmla="*/ 1531088 w 5911702"/>
              <a:gd name="connsiteY58" fmla="*/ 1860698 h 4976038"/>
              <a:gd name="connsiteX59" fmla="*/ 1669312 w 5911702"/>
              <a:gd name="connsiteY59" fmla="*/ 1956391 h 4976038"/>
              <a:gd name="connsiteX60" fmla="*/ 2030819 w 5911702"/>
              <a:gd name="connsiteY60" fmla="*/ 1977656 h 4976038"/>
              <a:gd name="connsiteX61" fmla="*/ 2349795 w 5911702"/>
              <a:gd name="connsiteY61" fmla="*/ 1924493 h 4976038"/>
              <a:gd name="connsiteX62" fmla="*/ 2466754 w 5911702"/>
              <a:gd name="connsiteY62" fmla="*/ 1765005 h 4976038"/>
              <a:gd name="connsiteX63" fmla="*/ 2668772 w 5911702"/>
              <a:gd name="connsiteY63" fmla="*/ 1711842 h 4976038"/>
              <a:gd name="connsiteX64" fmla="*/ 2892056 w 5911702"/>
              <a:gd name="connsiteY64" fmla="*/ 1722475 h 4976038"/>
              <a:gd name="connsiteX65" fmla="*/ 2987749 w 5911702"/>
              <a:gd name="connsiteY65" fmla="*/ 1679944 h 4976038"/>
              <a:gd name="connsiteX66" fmla="*/ 3115340 w 5911702"/>
              <a:gd name="connsiteY66" fmla="*/ 1658679 h 4976038"/>
              <a:gd name="connsiteX67" fmla="*/ 3157870 w 5911702"/>
              <a:gd name="connsiteY67" fmla="*/ 1765005 h 4976038"/>
              <a:gd name="connsiteX68" fmla="*/ 3157870 w 5911702"/>
              <a:gd name="connsiteY68" fmla="*/ 1903228 h 4976038"/>
              <a:gd name="connsiteX69" fmla="*/ 3359888 w 5911702"/>
              <a:gd name="connsiteY69" fmla="*/ 2009554 h 4976038"/>
              <a:gd name="connsiteX70" fmla="*/ 3476847 w 5911702"/>
              <a:gd name="connsiteY70" fmla="*/ 1871331 h 4976038"/>
              <a:gd name="connsiteX71" fmla="*/ 3498112 w 5911702"/>
              <a:gd name="connsiteY71" fmla="*/ 1722475 h 4976038"/>
              <a:gd name="connsiteX72" fmla="*/ 3487479 w 5911702"/>
              <a:gd name="connsiteY72" fmla="*/ 1467293 h 4976038"/>
              <a:gd name="connsiteX73" fmla="*/ 3530009 w 5911702"/>
              <a:gd name="connsiteY73" fmla="*/ 1297172 h 4976038"/>
              <a:gd name="connsiteX74" fmla="*/ 3657600 w 5911702"/>
              <a:gd name="connsiteY74" fmla="*/ 1254642 h 4976038"/>
              <a:gd name="connsiteX75" fmla="*/ 3742661 w 5911702"/>
              <a:gd name="connsiteY75" fmla="*/ 1254642 h 4976038"/>
              <a:gd name="connsiteX76" fmla="*/ 3902149 w 5911702"/>
              <a:gd name="connsiteY76" fmla="*/ 1382233 h 4976038"/>
              <a:gd name="connsiteX77" fmla="*/ 4189228 w 5911702"/>
              <a:gd name="connsiteY77" fmla="*/ 1392865 h 4976038"/>
              <a:gd name="connsiteX78" fmla="*/ 4455042 w 5911702"/>
              <a:gd name="connsiteY78" fmla="*/ 1329070 h 4976038"/>
              <a:gd name="connsiteX79" fmla="*/ 4497572 w 5911702"/>
              <a:gd name="connsiteY79" fmla="*/ 1180214 h 4976038"/>
              <a:gd name="connsiteX80" fmla="*/ 4720856 w 5911702"/>
              <a:gd name="connsiteY80" fmla="*/ 1052624 h 4976038"/>
              <a:gd name="connsiteX81" fmla="*/ 4954772 w 5911702"/>
              <a:gd name="connsiteY81" fmla="*/ 1041991 h 4976038"/>
              <a:gd name="connsiteX82" fmla="*/ 5167423 w 5911702"/>
              <a:gd name="connsiteY82" fmla="*/ 1052624 h 4976038"/>
              <a:gd name="connsiteX83" fmla="*/ 5326912 w 5911702"/>
              <a:gd name="connsiteY83" fmla="*/ 776177 h 4976038"/>
              <a:gd name="connsiteX84" fmla="*/ 5454502 w 5911702"/>
              <a:gd name="connsiteY84" fmla="*/ 425303 h 4976038"/>
              <a:gd name="connsiteX85" fmla="*/ 5497033 w 5911702"/>
              <a:gd name="connsiteY85" fmla="*/ 223284 h 4976038"/>
              <a:gd name="connsiteX86" fmla="*/ 5528930 w 5911702"/>
              <a:gd name="connsiteY86" fmla="*/ 85061 h 4976038"/>
              <a:gd name="connsiteX87" fmla="*/ 5603358 w 5911702"/>
              <a:gd name="connsiteY87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3944679 w 5911702"/>
              <a:gd name="connsiteY18" fmla="*/ 4253024 h 4976038"/>
              <a:gd name="connsiteX19" fmla="*/ 3923414 w 5911702"/>
              <a:gd name="connsiteY19" fmla="*/ 4401879 h 4976038"/>
              <a:gd name="connsiteX20" fmla="*/ 3987209 w 5911702"/>
              <a:gd name="connsiteY20" fmla="*/ 4486940 h 4976038"/>
              <a:gd name="connsiteX21" fmla="*/ 4029740 w 5911702"/>
              <a:gd name="connsiteY21" fmla="*/ 4625163 h 4976038"/>
              <a:gd name="connsiteX22" fmla="*/ 3902149 w 5911702"/>
              <a:gd name="connsiteY22" fmla="*/ 4720856 h 4976038"/>
              <a:gd name="connsiteX23" fmla="*/ 3508744 w 5911702"/>
              <a:gd name="connsiteY23" fmla="*/ 4667693 h 4976038"/>
              <a:gd name="connsiteX24" fmla="*/ 3370521 w 5911702"/>
              <a:gd name="connsiteY24" fmla="*/ 4561368 h 4976038"/>
              <a:gd name="connsiteX25" fmla="*/ 3115340 w 5911702"/>
              <a:gd name="connsiteY25" fmla="*/ 4529470 h 4976038"/>
              <a:gd name="connsiteX26" fmla="*/ 2764465 w 5911702"/>
              <a:gd name="connsiteY26" fmla="*/ 4593265 h 4976038"/>
              <a:gd name="connsiteX27" fmla="*/ 2690037 w 5911702"/>
              <a:gd name="connsiteY27" fmla="*/ 4742121 h 4976038"/>
              <a:gd name="connsiteX28" fmla="*/ 2551814 w 5911702"/>
              <a:gd name="connsiteY28" fmla="*/ 4976038 h 4976038"/>
              <a:gd name="connsiteX29" fmla="*/ 2275367 w 5911702"/>
              <a:gd name="connsiteY29" fmla="*/ 4912242 h 4976038"/>
              <a:gd name="connsiteX30" fmla="*/ 2179674 w 5911702"/>
              <a:gd name="connsiteY30" fmla="*/ 4688958 h 4976038"/>
              <a:gd name="connsiteX31" fmla="*/ 1903228 w 5911702"/>
              <a:gd name="connsiteY31" fmla="*/ 4455042 h 4976038"/>
              <a:gd name="connsiteX32" fmla="*/ 1807535 w 5911702"/>
              <a:gd name="connsiteY32" fmla="*/ 4104168 h 4976038"/>
              <a:gd name="connsiteX33" fmla="*/ 1733107 w 5911702"/>
              <a:gd name="connsiteY33" fmla="*/ 4058093 h 4976038"/>
              <a:gd name="connsiteX34" fmla="*/ 1711842 w 5911702"/>
              <a:gd name="connsiteY34" fmla="*/ 3987210 h 4976038"/>
              <a:gd name="connsiteX35" fmla="*/ 1639469 w 5911702"/>
              <a:gd name="connsiteY35" fmla="*/ 3997461 h 4976038"/>
              <a:gd name="connsiteX36" fmla="*/ 1435395 w 5911702"/>
              <a:gd name="connsiteY36" fmla="*/ 3978349 h 4976038"/>
              <a:gd name="connsiteX37" fmla="*/ 1403498 w 5911702"/>
              <a:gd name="connsiteY37" fmla="*/ 4047461 h 4976038"/>
              <a:gd name="connsiteX38" fmla="*/ 1395909 w 5911702"/>
              <a:gd name="connsiteY38" fmla="*/ 3900225 h 4976038"/>
              <a:gd name="connsiteX39" fmla="*/ 1390299 w 5911702"/>
              <a:gd name="connsiteY39" fmla="*/ 3905834 h 4976038"/>
              <a:gd name="connsiteX40" fmla="*/ 1329070 w 5911702"/>
              <a:gd name="connsiteY40" fmla="*/ 3955312 h 4976038"/>
              <a:gd name="connsiteX41" fmla="*/ 839972 w 5911702"/>
              <a:gd name="connsiteY41" fmla="*/ 3806456 h 4976038"/>
              <a:gd name="connsiteX42" fmla="*/ 829340 w 5911702"/>
              <a:gd name="connsiteY42" fmla="*/ 3657600 h 4976038"/>
              <a:gd name="connsiteX43" fmla="*/ 691116 w 5911702"/>
              <a:gd name="connsiteY43" fmla="*/ 3466214 h 4976038"/>
              <a:gd name="connsiteX44" fmla="*/ 499730 w 5911702"/>
              <a:gd name="connsiteY44" fmla="*/ 3508744 h 4976038"/>
              <a:gd name="connsiteX45" fmla="*/ 255181 w 5911702"/>
              <a:gd name="connsiteY45" fmla="*/ 3615070 h 4976038"/>
              <a:gd name="connsiteX46" fmla="*/ 63795 w 5911702"/>
              <a:gd name="connsiteY46" fmla="*/ 3678865 h 4976038"/>
              <a:gd name="connsiteX47" fmla="*/ 0 w 5911702"/>
              <a:gd name="connsiteY47" fmla="*/ 3370521 h 4976038"/>
              <a:gd name="connsiteX48" fmla="*/ 191386 w 5911702"/>
              <a:gd name="connsiteY48" fmla="*/ 3136605 h 4976038"/>
              <a:gd name="connsiteX49" fmla="*/ 414670 w 5911702"/>
              <a:gd name="connsiteY49" fmla="*/ 2977117 h 4976038"/>
              <a:gd name="connsiteX50" fmla="*/ 786809 w 5911702"/>
              <a:gd name="connsiteY50" fmla="*/ 2892056 h 4976038"/>
              <a:gd name="connsiteX51" fmla="*/ 988828 w 5911702"/>
              <a:gd name="connsiteY51" fmla="*/ 2785731 h 4976038"/>
              <a:gd name="connsiteX52" fmla="*/ 1222744 w 5911702"/>
              <a:gd name="connsiteY52" fmla="*/ 2626242 h 4976038"/>
              <a:gd name="connsiteX53" fmla="*/ 1584251 w 5911702"/>
              <a:gd name="connsiteY53" fmla="*/ 2562447 h 4976038"/>
              <a:gd name="connsiteX54" fmla="*/ 1509823 w 5911702"/>
              <a:gd name="connsiteY54" fmla="*/ 2456121 h 4976038"/>
              <a:gd name="connsiteX55" fmla="*/ 1329070 w 5911702"/>
              <a:gd name="connsiteY55" fmla="*/ 2339163 h 4976038"/>
              <a:gd name="connsiteX56" fmla="*/ 1392865 w 5911702"/>
              <a:gd name="connsiteY56" fmla="*/ 2179675 h 4976038"/>
              <a:gd name="connsiteX57" fmla="*/ 1371600 w 5911702"/>
              <a:gd name="connsiteY57" fmla="*/ 1967024 h 4976038"/>
              <a:gd name="connsiteX58" fmla="*/ 1531088 w 5911702"/>
              <a:gd name="connsiteY58" fmla="*/ 1860698 h 4976038"/>
              <a:gd name="connsiteX59" fmla="*/ 1669312 w 5911702"/>
              <a:gd name="connsiteY59" fmla="*/ 1956391 h 4976038"/>
              <a:gd name="connsiteX60" fmla="*/ 2030819 w 5911702"/>
              <a:gd name="connsiteY60" fmla="*/ 1977656 h 4976038"/>
              <a:gd name="connsiteX61" fmla="*/ 2349795 w 5911702"/>
              <a:gd name="connsiteY61" fmla="*/ 1924493 h 4976038"/>
              <a:gd name="connsiteX62" fmla="*/ 2466754 w 5911702"/>
              <a:gd name="connsiteY62" fmla="*/ 1765005 h 4976038"/>
              <a:gd name="connsiteX63" fmla="*/ 2668772 w 5911702"/>
              <a:gd name="connsiteY63" fmla="*/ 1711842 h 4976038"/>
              <a:gd name="connsiteX64" fmla="*/ 2892056 w 5911702"/>
              <a:gd name="connsiteY64" fmla="*/ 1722475 h 4976038"/>
              <a:gd name="connsiteX65" fmla="*/ 2987749 w 5911702"/>
              <a:gd name="connsiteY65" fmla="*/ 1679944 h 4976038"/>
              <a:gd name="connsiteX66" fmla="*/ 3115340 w 5911702"/>
              <a:gd name="connsiteY66" fmla="*/ 1658679 h 4976038"/>
              <a:gd name="connsiteX67" fmla="*/ 3157870 w 5911702"/>
              <a:gd name="connsiteY67" fmla="*/ 1765005 h 4976038"/>
              <a:gd name="connsiteX68" fmla="*/ 3157870 w 5911702"/>
              <a:gd name="connsiteY68" fmla="*/ 1903228 h 4976038"/>
              <a:gd name="connsiteX69" fmla="*/ 3359888 w 5911702"/>
              <a:gd name="connsiteY69" fmla="*/ 2009554 h 4976038"/>
              <a:gd name="connsiteX70" fmla="*/ 3476847 w 5911702"/>
              <a:gd name="connsiteY70" fmla="*/ 1871331 h 4976038"/>
              <a:gd name="connsiteX71" fmla="*/ 3498112 w 5911702"/>
              <a:gd name="connsiteY71" fmla="*/ 1722475 h 4976038"/>
              <a:gd name="connsiteX72" fmla="*/ 3487479 w 5911702"/>
              <a:gd name="connsiteY72" fmla="*/ 1467293 h 4976038"/>
              <a:gd name="connsiteX73" fmla="*/ 3530009 w 5911702"/>
              <a:gd name="connsiteY73" fmla="*/ 1297172 h 4976038"/>
              <a:gd name="connsiteX74" fmla="*/ 3657600 w 5911702"/>
              <a:gd name="connsiteY74" fmla="*/ 1254642 h 4976038"/>
              <a:gd name="connsiteX75" fmla="*/ 3742661 w 5911702"/>
              <a:gd name="connsiteY75" fmla="*/ 1254642 h 4976038"/>
              <a:gd name="connsiteX76" fmla="*/ 3902149 w 5911702"/>
              <a:gd name="connsiteY76" fmla="*/ 1382233 h 4976038"/>
              <a:gd name="connsiteX77" fmla="*/ 4189228 w 5911702"/>
              <a:gd name="connsiteY77" fmla="*/ 1392865 h 4976038"/>
              <a:gd name="connsiteX78" fmla="*/ 4455042 w 5911702"/>
              <a:gd name="connsiteY78" fmla="*/ 1329070 h 4976038"/>
              <a:gd name="connsiteX79" fmla="*/ 4497572 w 5911702"/>
              <a:gd name="connsiteY79" fmla="*/ 1180214 h 4976038"/>
              <a:gd name="connsiteX80" fmla="*/ 4720856 w 5911702"/>
              <a:gd name="connsiteY80" fmla="*/ 1052624 h 4976038"/>
              <a:gd name="connsiteX81" fmla="*/ 4954772 w 5911702"/>
              <a:gd name="connsiteY81" fmla="*/ 1041991 h 4976038"/>
              <a:gd name="connsiteX82" fmla="*/ 5167423 w 5911702"/>
              <a:gd name="connsiteY82" fmla="*/ 1052624 h 4976038"/>
              <a:gd name="connsiteX83" fmla="*/ 5326912 w 5911702"/>
              <a:gd name="connsiteY83" fmla="*/ 776177 h 4976038"/>
              <a:gd name="connsiteX84" fmla="*/ 5454502 w 5911702"/>
              <a:gd name="connsiteY84" fmla="*/ 425303 h 4976038"/>
              <a:gd name="connsiteX85" fmla="*/ 5497033 w 5911702"/>
              <a:gd name="connsiteY85" fmla="*/ 223284 h 4976038"/>
              <a:gd name="connsiteX86" fmla="*/ 5528930 w 5911702"/>
              <a:gd name="connsiteY86" fmla="*/ 85061 h 4976038"/>
              <a:gd name="connsiteX87" fmla="*/ 5603358 w 5911702"/>
              <a:gd name="connsiteY87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3944679 w 5911702"/>
              <a:gd name="connsiteY18" fmla="*/ 4253024 h 4976038"/>
              <a:gd name="connsiteX19" fmla="*/ 3923414 w 5911702"/>
              <a:gd name="connsiteY19" fmla="*/ 4401879 h 4976038"/>
              <a:gd name="connsiteX20" fmla="*/ 3987209 w 5911702"/>
              <a:gd name="connsiteY20" fmla="*/ 4486940 h 4976038"/>
              <a:gd name="connsiteX21" fmla="*/ 4029740 w 5911702"/>
              <a:gd name="connsiteY21" fmla="*/ 4625163 h 4976038"/>
              <a:gd name="connsiteX22" fmla="*/ 3902149 w 5911702"/>
              <a:gd name="connsiteY22" fmla="*/ 4720856 h 4976038"/>
              <a:gd name="connsiteX23" fmla="*/ 3508744 w 5911702"/>
              <a:gd name="connsiteY23" fmla="*/ 4667693 h 4976038"/>
              <a:gd name="connsiteX24" fmla="*/ 3370521 w 5911702"/>
              <a:gd name="connsiteY24" fmla="*/ 4561368 h 4976038"/>
              <a:gd name="connsiteX25" fmla="*/ 3115340 w 5911702"/>
              <a:gd name="connsiteY25" fmla="*/ 4529470 h 4976038"/>
              <a:gd name="connsiteX26" fmla="*/ 2764465 w 5911702"/>
              <a:gd name="connsiteY26" fmla="*/ 4593265 h 4976038"/>
              <a:gd name="connsiteX27" fmla="*/ 2690037 w 5911702"/>
              <a:gd name="connsiteY27" fmla="*/ 4742121 h 4976038"/>
              <a:gd name="connsiteX28" fmla="*/ 2551814 w 5911702"/>
              <a:gd name="connsiteY28" fmla="*/ 4976038 h 4976038"/>
              <a:gd name="connsiteX29" fmla="*/ 2275367 w 5911702"/>
              <a:gd name="connsiteY29" fmla="*/ 4912242 h 4976038"/>
              <a:gd name="connsiteX30" fmla="*/ 2179674 w 5911702"/>
              <a:gd name="connsiteY30" fmla="*/ 4688958 h 4976038"/>
              <a:gd name="connsiteX31" fmla="*/ 1903228 w 5911702"/>
              <a:gd name="connsiteY31" fmla="*/ 4455042 h 4976038"/>
              <a:gd name="connsiteX32" fmla="*/ 1807535 w 5911702"/>
              <a:gd name="connsiteY32" fmla="*/ 4104168 h 4976038"/>
              <a:gd name="connsiteX33" fmla="*/ 1733107 w 5911702"/>
              <a:gd name="connsiteY33" fmla="*/ 4058093 h 4976038"/>
              <a:gd name="connsiteX34" fmla="*/ 1711842 w 5911702"/>
              <a:gd name="connsiteY34" fmla="*/ 3987210 h 4976038"/>
              <a:gd name="connsiteX35" fmla="*/ 1639469 w 5911702"/>
              <a:gd name="connsiteY35" fmla="*/ 3997461 h 4976038"/>
              <a:gd name="connsiteX36" fmla="*/ 1435395 w 5911702"/>
              <a:gd name="connsiteY36" fmla="*/ 3978349 h 4976038"/>
              <a:gd name="connsiteX37" fmla="*/ 1403498 w 5911702"/>
              <a:gd name="connsiteY37" fmla="*/ 4047461 h 4976038"/>
              <a:gd name="connsiteX38" fmla="*/ 1399046 w 5911702"/>
              <a:gd name="connsiteY38" fmla="*/ 3971790 h 4976038"/>
              <a:gd name="connsiteX39" fmla="*/ 1395909 w 5911702"/>
              <a:gd name="connsiteY39" fmla="*/ 3900225 h 4976038"/>
              <a:gd name="connsiteX40" fmla="*/ 1390299 w 5911702"/>
              <a:gd name="connsiteY40" fmla="*/ 3905834 h 4976038"/>
              <a:gd name="connsiteX41" fmla="*/ 1329070 w 5911702"/>
              <a:gd name="connsiteY41" fmla="*/ 3955312 h 4976038"/>
              <a:gd name="connsiteX42" fmla="*/ 839972 w 5911702"/>
              <a:gd name="connsiteY42" fmla="*/ 3806456 h 4976038"/>
              <a:gd name="connsiteX43" fmla="*/ 829340 w 5911702"/>
              <a:gd name="connsiteY43" fmla="*/ 3657600 h 4976038"/>
              <a:gd name="connsiteX44" fmla="*/ 691116 w 5911702"/>
              <a:gd name="connsiteY44" fmla="*/ 3466214 h 4976038"/>
              <a:gd name="connsiteX45" fmla="*/ 499730 w 5911702"/>
              <a:gd name="connsiteY45" fmla="*/ 3508744 h 4976038"/>
              <a:gd name="connsiteX46" fmla="*/ 255181 w 5911702"/>
              <a:gd name="connsiteY46" fmla="*/ 3615070 h 4976038"/>
              <a:gd name="connsiteX47" fmla="*/ 63795 w 5911702"/>
              <a:gd name="connsiteY47" fmla="*/ 3678865 h 4976038"/>
              <a:gd name="connsiteX48" fmla="*/ 0 w 5911702"/>
              <a:gd name="connsiteY48" fmla="*/ 3370521 h 4976038"/>
              <a:gd name="connsiteX49" fmla="*/ 191386 w 5911702"/>
              <a:gd name="connsiteY49" fmla="*/ 3136605 h 4976038"/>
              <a:gd name="connsiteX50" fmla="*/ 414670 w 5911702"/>
              <a:gd name="connsiteY50" fmla="*/ 2977117 h 4976038"/>
              <a:gd name="connsiteX51" fmla="*/ 786809 w 5911702"/>
              <a:gd name="connsiteY51" fmla="*/ 2892056 h 4976038"/>
              <a:gd name="connsiteX52" fmla="*/ 988828 w 5911702"/>
              <a:gd name="connsiteY52" fmla="*/ 2785731 h 4976038"/>
              <a:gd name="connsiteX53" fmla="*/ 1222744 w 5911702"/>
              <a:gd name="connsiteY53" fmla="*/ 2626242 h 4976038"/>
              <a:gd name="connsiteX54" fmla="*/ 1584251 w 5911702"/>
              <a:gd name="connsiteY54" fmla="*/ 2562447 h 4976038"/>
              <a:gd name="connsiteX55" fmla="*/ 1509823 w 5911702"/>
              <a:gd name="connsiteY55" fmla="*/ 2456121 h 4976038"/>
              <a:gd name="connsiteX56" fmla="*/ 1329070 w 5911702"/>
              <a:gd name="connsiteY56" fmla="*/ 2339163 h 4976038"/>
              <a:gd name="connsiteX57" fmla="*/ 1392865 w 5911702"/>
              <a:gd name="connsiteY57" fmla="*/ 2179675 h 4976038"/>
              <a:gd name="connsiteX58" fmla="*/ 1371600 w 5911702"/>
              <a:gd name="connsiteY58" fmla="*/ 1967024 h 4976038"/>
              <a:gd name="connsiteX59" fmla="*/ 1531088 w 5911702"/>
              <a:gd name="connsiteY59" fmla="*/ 1860698 h 4976038"/>
              <a:gd name="connsiteX60" fmla="*/ 1669312 w 5911702"/>
              <a:gd name="connsiteY60" fmla="*/ 1956391 h 4976038"/>
              <a:gd name="connsiteX61" fmla="*/ 2030819 w 5911702"/>
              <a:gd name="connsiteY61" fmla="*/ 1977656 h 4976038"/>
              <a:gd name="connsiteX62" fmla="*/ 2349795 w 5911702"/>
              <a:gd name="connsiteY62" fmla="*/ 1924493 h 4976038"/>
              <a:gd name="connsiteX63" fmla="*/ 2466754 w 5911702"/>
              <a:gd name="connsiteY63" fmla="*/ 1765005 h 4976038"/>
              <a:gd name="connsiteX64" fmla="*/ 2668772 w 5911702"/>
              <a:gd name="connsiteY64" fmla="*/ 1711842 h 4976038"/>
              <a:gd name="connsiteX65" fmla="*/ 2892056 w 5911702"/>
              <a:gd name="connsiteY65" fmla="*/ 1722475 h 4976038"/>
              <a:gd name="connsiteX66" fmla="*/ 2987749 w 5911702"/>
              <a:gd name="connsiteY66" fmla="*/ 1679944 h 4976038"/>
              <a:gd name="connsiteX67" fmla="*/ 3115340 w 5911702"/>
              <a:gd name="connsiteY67" fmla="*/ 1658679 h 4976038"/>
              <a:gd name="connsiteX68" fmla="*/ 3157870 w 5911702"/>
              <a:gd name="connsiteY68" fmla="*/ 1765005 h 4976038"/>
              <a:gd name="connsiteX69" fmla="*/ 3157870 w 5911702"/>
              <a:gd name="connsiteY69" fmla="*/ 1903228 h 4976038"/>
              <a:gd name="connsiteX70" fmla="*/ 3359888 w 5911702"/>
              <a:gd name="connsiteY70" fmla="*/ 2009554 h 4976038"/>
              <a:gd name="connsiteX71" fmla="*/ 3476847 w 5911702"/>
              <a:gd name="connsiteY71" fmla="*/ 1871331 h 4976038"/>
              <a:gd name="connsiteX72" fmla="*/ 3498112 w 5911702"/>
              <a:gd name="connsiteY72" fmla="*/ 1722475 h 4976038"/>
              <a:gd name="connsiteX73" fmla="*/ 3487479 w 5911702"/>
              <a:gd name="connsiteY73" fmla="*/ 1467293 h 4976038"/>
              <a:gd name="connsiteX74" fmla="*/ 3530009 w 5911702"/>
              <a:gd name="connsiteY74" fmla="*/ 1297172 h 4976038"/>
              <a:gd name="connsiteX75" fmla="*/ 3657600 w 5911702"/>
              <a:gd name="connsiteY75" fmla="*/ 1254642 h 4976038"/>
              <a:gd name="connsiteX76" fmla="*/ 3742661 w 5911702"/>
              <a:gd name="connsiteY76" fmla="*/ 1254642 h 4976038"/>
              <a:gd name="connsiteX77" fmla="*/ 3902149 w 5911702"/>
              <a:gd name="connsiteY77" fmla="*/ 1382233 h 4976038"/>
              <a:gd name="connsiteX78" fmla="*/ 4189228 w 5911702"/>
              <a:gd name="connsiteY78" fmla="*/ 1392865 h 4976038"/>
              <a:gd name="connsiteX79" fmla="*/ 4455042 w 5911702"/>
              <a:gd name="connsiteY79" fmla="*/ 1329070 h 4976038"/>
              <a:gd name="connsiteX80" fmla="*/ 4497572 w 5911702"/>
              <a:gd name="connsiteY80" fmla="*/ 1180214 h 4976038"/>
              <a:gd name="connsiteX81" fmla="*/ 4720856 w 5911702"/>
              <a:gd name="connsiteY81" fmla="*/ 1052624 h 4976038"/>
              <a:gd name="connsiteX82" fmla="*/ 4954772 w 5911702"/>
              <a:gd name="connsiteY82" fmla="*/ 1041991 h 4976038"/>
              <a:gd name="connsiteX83" fmla="*/ 5167423 w 5911702"/>
              <a:gd name="connsiteY83" fmla="*/ 1052624 h 4976038"/>
              <a:gd name="connsiteX84" fmla="*/ 5326912 w 5911702"/>
              <a:gd name="connsiteY84" fmla="*/ 776177 h 4976038"/>
              <a:gd name="connsiteX85" fmla="*/ 5454502 w 5911702"/>
              <a:gd name="connsiteY85" fmla="*/ 425303 h 4976038"/>
              <a:gd name="connsiteX86" fmla="*/ 5497033 w 5911702"/>
              <a:gd name="connsiteY86" fmla="*/ 223284 h 4976038"/>
              <a:gd name="connsiteX87" fmla="*/ 5528930 w 5911702"/>
              <a:gd name="connsiteY87" fmla="*/ 85061 h 4976038"/>
              <a:gd name="connsiteX88" fmla="*/ 5603358 w 5911702"/>
              <a:gd name="connsiteY88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3944679 w 5911702"/>
              <a:gd name="connsiteY18" fmla="*/ 4253024 h 4976038"/>
              <a:gd name="connsiteX19" fmla="*/ 3923414 w 5911702"/>
              <a:gd name="connsiteY19" fmla="*/ 4401879 h 4976038"/>
              <a:gd name="connsiteX20" fmla="*/ 3987209 w 5911702"/>
              <a:gd name="connsiteY20" fmla="*/ 4486940 h 4976038"/>
              <a:gd name="connsiteX21" fmla="*/ 4029740 w 5911702"/>
              <a:gd name="connsiteY21" fmla="*/ 4625163 h 4976038"/>
              <a:gd name="connsiteX22" fmla="*/ 3902149 w 5911702"/>
              <a:gd name="connsiteY22" fmla="*/ 4720856 h 4976038"/>
              <a:gd name="connsiteX23" fmla="*/ 3508744 w 5911702"/>
              <a:gd name="connsiteY23" fmla="*/ 4667693 h 4976038"/>
              <a:gd name="connsiteX24" fmla="*/ 3370521 w 5911702"/>
              <a:gd name="connsiteY24" fmla="*/ 4561368 h 4976038"/>
              <a:gd name="connsiteX25" fmla="*/ 3115340 w 5911702"/>
              <a:gd name="connsiteY25" fmla="*/ 4529470 h 4976038"/>
              <a:gd name="connsiteX26" fmla="*/ 2764465 w 5911702"/>
              <a:gd name="connsiteY26" fmla="*/ 4593265 h 4976038"/>
              <a:gd name="connsiteX27" fmla="*/ 2690037 w 5911702"/>
              <a:gd name="connsiteY27" fmla="*/ 4742121 h 4976038"/>
              <a:gd name="connsiteX28" fmla="*/ 2551814 w 5911702"/>
              <a:gd name="connsiteY28" fmla="*/ 4976038 h 4976038"/>
              <a:gd name="connsiteX29" fmla="*/ 2275367 w 5911702"/>
              <a:gd name="connsiteY29" fmla="*/ 4912242 h 4976038"/>
              <a:gd name="connsiteX30" fmla="*/ 2179674 w 5911702"/>
              <a:gd name="connsiteY30" fmla="*/ 4688958 h 4976038"/>
              <a:gd name="connsiteX31" fmla="*/ 1903228 w 5911702"/>
              <a:gd name="connsiteY31" fmla="*/ 4455042 h 4976038"/>
              <a:gd name="connsiteX32" fmla="*/ 1807535 w 5911702"/>
              <a:gd name="connsiteY32" fmla="*/ 4104168 h 4976038"/>
              <a:gd name="connsiteX33" fmla="*/ 1733107 w 5911702"/>
              <a:gd name="connsiteY33" fmla="*/ 4058093 h 4976038"/>
              <a:gd name="connsiteX34" fmla="*/ 1711842 w 5911702"/>
              <a:gd name="connsiteY34" fmla="*/ 3987210 h 4976038"/>
              <a:gd name="connsiteX35" fmla="*/ 1639469 w 5911702"/>
              <a:gd name="connsiteY35" fmla="*/ 3997461 h 4976038"/>
              <a:gd name="connsiteX36" fmla="*/ 1435395 w 5911702"/>
              <a:gd name="connsiteY36" fmla="*/ 3978349 h 4976038"/>
              <a:gd name="connsiteX37" fmla="*/ 1403498 w 5911702"/>
              <a:gd name="connsiteY37" fmla="*/ 4047461 h 4976038"/>
              <a:gd name="connsiteX38" fmla="*/ 1399046 w 5911702"/>
              <a:gd name="connsiteY38" fmla="*/ 3971790 h 4976038"/>
              <a:gd name="connsiteX39" fmla="*/ 1395909 w 5911702"/>
              <a:gd name="connsiteY39" fmla="*/ 3900225 h 4976038"/>
              <a:gd name="connsiteX40" fmla="*/ 1390299 w 5911702"/>
              <a:gd name="connsiteY40" fmla="*/ 3905834 h 4976038"/>
              <a:gd name="connsiteX41" fmla="*/ 1329070 w 5911702"/>
              <a:gd name="connsiteY41" fmla="*/ 3955312 h 4976038"/>
              <a:gd name="connsiteX42" fmla="*/ 839972 w 5911702"/>
              <a:gd name="connsiteY42" fmla="*/ 3806456 h 4976038"/>
              <a:gd name="connsiteX43" fmla="*/ 829340 w 5911702"/>
              <a:gd name="connsiteY43" fmla="*/ 3657600 h 4976038"/>
              <a:gd name="connsiteX44" fmla="*/ 691116 w 5911702"/>
              <a:gd name="connsiteY44" fmla="*/ 3542414 h 4976038"/>
              <a:gd name="connsiteX45" fmla="*/ 499730 w 5911702"/>
              <a:gd name="connsiteY45" fmla="*/ 3508744 h 4976038"/>
              <a:gd name="connsiteX46" fmla="*/ 255181 w 5911702"/>
              <a:gd name="connsiteY46" fmla="*/ 3615070 h 4976038"/>
              <a:gd name="connsiteX47" fmla="*/ 63795 w 5911702"/>
              <a:gd name="connsiteY47" fmla="*/ 3678865 h 4976038"/>
              <a:gd name="connsiteX48" fmla="*/ 0 w 5911702"/>
              <a:gd name="connsiteY48" fmla="*/ 3370521 h 4976038"/>
              <a:gd name="connsiteX49" fmla="*/ 191386 w 5911702"/>
              <a:gd name="connsiteY49" fmla="*/ 3136605 h 4976038"/>
              <a:gd name="connsiteX50" fmla="*/ 414670 w 5911702"/>
              <a:gd name="connsiteY50" fmla="*/ 2977117 h 4976038"/>
              <a:gd name="connsiteX51" fmla="*/ 786809 w 5911702"/>
              <a:gd name="connsiteY51" fmla="*/ 2892056 h 4976038"/>
              <a:gd name="connsiteX52" fmla="*/ 988828 w 5911702"/>
              <a:gd name="connsiteY52" fmla="*/ 2785731 h 4976038"/>
              <a:gd name="connsiteX53" fmla="*/ 1222744 w 5911702"/>
              <a:gd name="connsiteY53" fmla="*/ 2626242 h 4976038"/>
              <a:gd name="connsiteX54" fmla="*/ 1584251 w 5911702"/>
              <a:gd name="connsiteY54" fmla="*/ 2562447 h 4976038"/>
              <a:gd name="connsiteX55" fmla="*/ 1509823 w 5911702"/>
              <a:gd name="connsiteY55" fmla="*/ 2456121 h 4976038"/>
              <a:gd name="connsiteX56" fmla="*/ 1329070 w 5911702"/>
              <a:gd name="connsiteY56" fmla="*/ 2339163 h 4976038"/>
              <a:gd name="connsiteX57" fmla="*/ 1392865 w 5911702"/>
              <a:gd name="connsiteY57" fmla="*/ 2179675 h 4976038"/>
              <a:gd name="connsiteX58" fmla="*/ 1371600 w 5911702"/>
              <a:gd name="connsiteY58" fmla="*/ 1967024 h 4976038"/>
              <a:gd name="connsiteX59" fmla="*/ 1531088 w 5911702"/>
              <a:gd name="connsiteY59" fmla="*/ 1860698 h 4976038"/>
              <a:gd name="connsiteX60" fmla="*/ 1669312 w 5911702"/>
              <a:gd name="connsiteY60" fmla="*/ 1956391 h 4976038"/>
              <a:gd name="connsiteX61" fmla="*/ 2030819 w 5911702"/>
              <a:gd name="connsiteY61" fmla="*/ 1977656 h 4976038"/>
              <a:gd name="connsiteX62" fmla="*/ 2349795 w 5911702"/>
              <a:gd name="connsiteY62" fmla="*/ 1924493 h 4976038"/>
              <a:gd name="connsiteX63" fmla="*/ 2466754 w 5911702"/>
              <a:gd name="connsiteY63" fmla="*/ 1765005 h 4976038"/>
              <a:gd name="connsiteX64" fmla="*/ 2668772 w 5911702"/>
              <a:gd name="connsiteY64" fmla="*/ 1711842 h 4976038"/>
              <a:gd name="connsiteX65" fmla="*/ 2892056 w 5911702"/>
              <a:gd name="connsiteY65" fmla="*/ 1722475 h 4976038"/>
              <a:gd name="connsiteX66" fmla="*/ 2987749 w 5911702"/>
              <a:gd name="connsiteY66" fmla="*/ 1679944 h 4976038"/>
              <a:gd name="connsiteX67" fmla="*/ 3115340 w 5911702"/>
              <a:gd name="connsiteY67" fmla="*/ 1658679 h 4976038"/>
              <a:gd name="connsiteX68" fmla="*/ 3157870 w 5911702"/>
              <a:gd name="connsiteY68" fmla="*/ 1765005 h 4976038"/>
              <a:gd name="connsiteX69" fmla="*/ 3157870 w 5911702"/>
              <a:gd name="connsiteY69" fmla="*/ 1903228 h 4976038"/>
              <a:gd name="connsiteX70" fmla="*/ 3359888 w 5911702"/>
              <a:gd name="connsiteY70" fmla="*/ 2009554 h 4976038"/>
              <a:gd name="connsiteX71" fmla="*/ 3476847 w 5911702"/>
              <a:gd name="connsiteY71" fmla="*/ 1871331 h 4976038"/>
              <a:gd name="connsiteX72" fmla="*/ 3498112 w 5911702"/>
              <a:gd name="connsiteY72" fmla="*/ 1722475 h 4976038"/>
              <a:gd name="connsiteX73" fmla="*/ 3487479 w 5911702"/>
              <a:gd name="connsiteY73" fmla="*/ 1467293 h 4976038"/>
              <a:gd name="connsiteX74" fmla="*/ 3530009 w 5911702"/>
              <a:gd name="connsiteY74" fmla="*/ 1297172 h 4976038"/>
              <a:gd name="connsiteX75" fmla="*/ 3657600 w 5911702"/>
              <a:gd name="connsiteY75" fmla="*/ 1254642 h 4976038"/>
              <a:gd name="connsiteX76" fmla="*/ 3742661 w 5911702"/>
              <a:gd name="connsiteY76" fmla="*/ 1254642 h 4976038"/>
              <a:gd name="connsiteX77" fmla="*/ 3902149 w 5911702"/>
              <a:gd name="connsiteY77" fmla="*/ 1382233 h 4976038"/>
              <a:gd name="connsiteX78" fmla="*/ 4189228 w 5911702"/>
              <a:gd name="connsiteY78" fmla="*/ 1392865 h 4976038"/>
              <a:gd name="connsiteX79" fmla="*/ 4455042 w 5911702"/>
              <a:gd name="connsiteY79" fmla="*/ 1329070 h 4976038"/>
              <a:gd name="connsiteX80" fmla="*/ 4497572 w 5911702"/>
              <a:gd name="connsiteY80" fmla="*/ 1180214 h 4976038"/>
              <a:gd name="connsiteX81" fmla="*/ 4720856 w 5911702"/>
              <a:gd name="connsiteY81" fmla="*/ 1052624 h 4976038"/>
              <a:gd name="connsiteX82" fmla="*/ 4954772 w 5911702"/>
              <a:gd name="connsiteY82" fmla="*/ 1041991 h 4976038"/>
              <a:gd name="connsiteX83" fmla="*/ 5167423 w 5911702"/>
              <a:gd name="connsiteY83" fmla="*/ 1052624 h 4976038"/>
              <a:gd name="connsiteX84" fmla="*/ 5326912 w 5911702"/>
              <a:gd name="connsiteY84" fmla="*/ 776177 h 4976038"/>
              <a:gd name="connsiteX85" fmla="*/ 5454502 w 5911702"/>
              <a:gd name="connsiteY85" fmla="*/ 425303 h 4976038"/>
              <a:gd name="connsiteX86" fmla="*/ 5497033 w 5911702"/>
              <a:gd name="connsiteY86" fmla="*/ 223284 h 4976038"/>
              <a:gd name="connsiteX87" fmla="*/ 5528930 w 5911702"/>
              <a:gd name="connsiteY87" fmla="*/ 85061 h 4976038"/>
              <a:gd name="connsiteX88" fmla="*/ 5603358 w 5911702"/>
              <a:gd name="connsiteY88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3944679 w 5911702"/>
              <a:gd name="connsiteY18" fmla="*/ 4253024 h 4976038"/>
              <a:gd name="connsiteX19" fmla="*/ 3923414 w 5911702"/>
              <a:gd name="connsiteY19" fmla="*/ 4401879 h 4976038"/>
              <a:gd name="connsiteX20" fmla="*/ 3987209 w 5911702"/>
              <a:gd name="connsiteY20" fmla="*/ 4486940 h 4976038"/>
              <a:gd name="connsiteX21" fmla="*/ 4029740 w 5911702"/>
              <a:gd name="connsiteY21" fmla="*/ 4625163 h 4976038"/>
              <a:gd name="connsiteX22" fmla="*/ 3902149 w 5911702"/>
              <a:gd name="connsiteY22" fmla="*/ 4720856 h 4976038"/>
              <a:gd name="connsiteX23" fmla="*/ 3508744 w 5911702"/>
              <a:gd name="connsiteY23" fmla="*/ 4667693 h 4976038"/>
              <a:gd name="connsiteX24" fmla="*/ 3370521 w 5911702"/>
              <a:gd name="connsiteY24" fmla="*/ 4561368 h 4976038"/>
              <a:gd name="connsiteX25" fmla="*/ 3115340 w 5911702"/>
              <a:gd name="connsiteY25" fmla="*/ 4529470 h 4976038"/>
              <a:gd name="connsiteX26" fmla="*/ 2764465 w 5911702"/>
              <a:gd name="connsiteY26" fmla="*/ 4593265 h 4976038"/>
              <a:gd name="connsiteX27" fmla="*/ 2842437 w 5911702"/>
              <a:gd name="connsiteY27" fmla="*/ 4894521 h 4976038"/>
              <a:gd name="connsiteX28" fmla="*/ 2551814 w 5911702"/>
              <a:gd name="connsiteY28" fmla="*/ 4976038 h 4976038"/>
              <a:gd name="connsiteX29" fmla="*/ 2275367 w 5911702"/>
              <a:gd name="connsiteY29" fmla="*/ 4912242 h 4976038"/>
              <a:gd name="connsiteX30" fmla="*/ 2179674 w 5911702"/>
              <a:gd name="connsiteY30" fmla="*/ 4688958 h 4976038"/>
              <a:gd name="connsiteX31" fmla="*/ 1903228 w 5911702"/>
              <a:gd name="connsiteY31" fmla="*/ 4455042 h 4976038"/>
              <a:gd name="connsiteX32" fmla="*/ 1807535 w 5911702"/>
              <a:gd name="connsiteY32" fmla="*/ 4104168 h 4976038"/>
              <a:gd name="connsiteX33" fmla="*/ 1733107 w 5911702"/>
              <a:gd name="connsiteY33" fmla="*/ 4058093 h 4976038"/>
              <a:gd name="connsiteX34" fmla="*/ 1711842 w 5911702"/>
              <a:gd name="connsiteY34" fmla="*/ 3987210 h 4976038"/>
              <a:gd name="connsiteX35" fmla="*/ 1639469 w 5911702"/>
              <a:gd name="connsiteY35" fmla="*/ 3997461 h 4976038"/>
              <a:gd name="connsiteX36" fmla="*/ 1435395 w 5911702"/>
              <a:gd name="connsiteY36" fmla="*/ 3978349 h 4976038"/>
              <a:gd name="connsiteX37" fmla="*/ 1403498 w 5911702"/>
              <a:gd name="connsiteY37" fmla="*/ 4047461 h 4976038"/>
              <a:gd name="connsiteX38" fmla="*/ 1399046 w 5911702"/>
              <a:gd name="connsiteY38" fmla="*/ 3971790 h 4976038"/>
              <a:gd name="connsiteX39" fmla="*/ 1395909 w 5911702"/>
              <a:gd name="connsiteY39" fmla="*/ 3900225 h 4976038"/>
              <a:gd name="connsiteX40" fmla="*/ 1390299 w 5911702"/>
              <a:gd name="connsiteY40" fmla="*/ 3905834 h 4976038"/>
              <a:gd name="connsiteX41" fmla="*/ 1329070 w 5911702"/>
              <a:gd name="connsiteY41" fmla="*/ 3955312 h 4976038"/>
              <a:gd name="connsiteX42" fmla="*/ 839972 w 5911702"/>
              <a:gd name="connsiteY42" fmla="*/ 3806456 h 4976038"/>
              <a:gd name="connsiteX43" fmla="*/ 829340 w 5911702"/>
              <a:gd name="connsiteY43" fmla="*/ 3657600 h 4976038"/>
              <a:gd name="connsiteX44" fmla="*/ 691116 w 5911702"/>
              <a:gd name="connsiteY44" fmla="*/ 3542414 h 4976038"/>
              <a:gd name="connsiteX45" fmla="*/ 499730 w 5911702"/>
              <a:gd name="connsiteY45" fmla="*/ 3508744 h 4976038"/>
              <a:gd name="connsiteX46" fmla="*/ 255181 w 5911702"/>
              <a:gd name="connsiteY46" fmla="*/ 3615070 h 4976038"/>
              <a:gd name="connsiteX47" fmla="*/ 63795 w 5911702"/>
              <a:gd name="connsiteY47" fmla="*/ 3678865 h 4976038"/>
              <a:gd name="connsiteX48" fmla="*/ 0 w 5911702"/>
              <a:gd name="connsiteY48" fmla="*/ 3370521 h 4976038"/>
              <a:gd name="connsiteX49" fmla="*/ 191386 w 5911702"/>
              <a:gd name="connsiteY49" fmla="*/ 3136605 h 4976038"/>
              <a:gd name="connsiteX50" fmla="*/ 414670 w 5911702"/>
              <a:gd name="connsiteY50" fmla="*/ 2977117 h 4976038"/>
              <a:gd name="connsiteX51" fmla="*/ 786809 w 5911702"/>
              <a:gd name="connsiteY51" fmla="*/ 2892056 h 4976038"/>
              <a:gd name="connsiteX52" fmla="*/ 988828 w 5911702"/>
              <a:gd name="connsiteY52" fmla="*/ 2785731 h 4976038"/>
              <a:gd name="connsiteX53" fmla="*/ 1222744 w 5911702"/>
              <a:gd name="connsiteY53" fmla="*/ 2626242 h 4976038"/>
              <a:gd name="connsiteX54" fmla="*/ 1584251 w 5911702"/>
              <a:gd name="connsiteY54" fmla="*/ 2562447 h 4976038"/>
              <a:gd name="connsiteX55" fmla="*/ 1509823 w 5911702"/>
              <a:gd name="connsiteY55" fmla="*/ 2456121 h 4976038"/>
              <a:gd name="connsiteX56" fmla="*/ 1329070 w 5911702"/>
              <a:gd name="connsiteY56" fmla="*/ 2339163 h 4976038"/>
              <a:gd name="connsiteX57" fmla="*/ 1392865 w 5911702"/>
              <a:gd name="connsiteY57" fmla="*/ 2179675 h 4976038"/>
              <a:gd name="connsiteX58" fmla="*/ 1371600 w 5911702"/>
              <a:gd name="connsiteY58" fmla="*/ 1967024 h 4976038"/>
              <a:gd name="connsiteX59" fmla="*/ 1531088 w 5911702"/>
              <a:gd name="connsiteY59" fmla="*/ 1860698 h 4976038"/>
              <a:gd name="connsiteX60" fmla="*/ 1669312 w 5911702"/>
              <a:gd name="connsiteY60" fmla="*/ 1956391 h 4976038"/>
              <a:gd name="connsiteX61" fmla="*/ 2030819 w 5911702"/>
              <a:gd name="connsiteY61" fmla="*/ 1977656 h 4976038"/>
              <a:gd name="connsiteX62" fmla="*/ 2349795 w 5911702"/>
              <a:gd name="connsiteY62" fmla="*/ 1924493 h 4976038"/>
              <a:gd name="connsiteX63" fmla="*/ 2466754 w 5911702"/>
              <a:gd name="connsiteY63" fmla="*/ 1765005 h 4976038"/>
              <a:gd name="connsiteX64" fmla="*/ 2668772 w 5911702"/>
              <a:gd name="connsiteY64" fmla="*/ 1711842 h 4976038"/>
              <a:gd name="connsiteX65" fmla="*/ 2892056 w 5911702"/>
              <a:gd name="connsiteY65" fmla="*/ 1722475 h 4976038"/>
              <a:gd name="connsiteX66" fmla="*/ 2987749 w 5911702"/>
              <a:gd name="connsiteY66" fmla="*/ 1679944 h 4976038"/>
              <a:gd name="connsiteX67" fmla="*/ 3115340 w 5911702"/>
              <a:gd name="connsiteY67" fmla="*/ 1658679 h 4976038"/>
              <a:gd name="connsiteX68" fmla="*/ 3157870 w 5911702"/>
              <a:gd name="connsiteY68" fmla="*/ 1765005 h 4976038"/>
              <a:gd name="connsiteX69" fmla="*/ 3157870 w 5911702"/>
              <a:gd name="connsiteY69" fmla="*/ 1903228 h 4976038"/>
              <a:gd name="connsiteX70" fmla="*/ 3359888 w 5911702"/>
              <a:gd name="connsiteY70" fmla="*/ 2009554 h 4976038"/>
              <a:gd name="connsiteX71" fmla="*/ 3476847 w 5911702"/>
              <a:gd name="connsiteY71" fmla="*/ 1871331 h 4976038"/>
              <a:gd name="connsiteX72" fmla="*/ 3498112 w 5911702"/>
              <a:gd name="connsiteY72" fmla="*/ 1722475 h 4976038"/>
              <a:gd name="connsiteX73" fmla="*/ 3487479 w 5911702"/>
              <a:gd name="connsiteY73" fmla="*/ 1467293 h 4976038"/>
              <a:gd name="connsiteX74" fmla="*/ 3530009 w 5911702"/>
              <a:gd name="connsiteY74" fmla="*/ 1297172 h 4976038"/>
              <a:gd name="connsiteX75" fmla="*/ 3657600 w 5911702"/>
              <a:gd name="connsiteY75" fmla="*/ 1254642 h 4976038"/>
              <a:gd name="connsiteX76" fmla="*/ 3742661 w 5911702"/>
              <a:gd name="connsiteY76" fmla="*/ 1254642 h 4976038"/>
              <a:gd name="connsiteX77" fmla="*/ 3902149 w 5911702"/>
              <a:gd name="connsiteY77" fmla="*/ 1382233 h 4976038"/>
              <a:gd name="connsiteX78" fmla="*/ 4189228 w 5911702"/>
              <a:gd name="connsiteY78" fmla="*/ 1392865 h 4976038"/>
              <a:gd name="connsiteX79" fmla="*/ 4455042 w 5911702"/>
              <a:gd name="connsiteY79" fmla="*/ 1329070 h 4976038"/>
              <a:gd name="connsiteX80" fmla="*/ 4497572 w 5911702"/>
              <a:gd name="connsiteY80" fmla="*/ 1180214 h 4976038"/>
              <a:gd name="connsiteX81" fmla="*/ 4720856 w 5911702"/>
              <a:gd name="connsiteY81" fmla="*/ 1052624 h 4976038"/>
              <a:gd name="connsiteX82" fmla="*/ 4954772 w 5911702"/>
              <a:gd name="connsiteY82" fmla="*/ 1041991 h 4976038"/>
              <a:gd name="connsiteX83" fmla="*/ 5167423 w 5911702"/>
              <a:gd name="connsiteY83" fmla="*/ 1052624 h 4976038"/>
              <a:gd name="connsiteX84" fmla="*/ 5326912 w 5911702"/>
              <a:gd name="connsiteY84" fmla="*/ 776177 h 4976038"/>
              <a:gd name="connsiteX85" fmla="*/ 5454502 w 5911702"/>
              <a:gd name="connsiteY85" fmla="*/ 425303 h 4976038"/>
              <a:gd name="connsiteX86" fmla="*/ 5497033 w 5911702"/>
              <a:gd name="connsiteY86" fmla="*/ 223284 h 4976038"/>
              <a:gd name="connsiteX87" fmla="*/ 5528930 w 5911702"/>
              <a:gd name="connsiteY87" fmla="*/ 85061 h 4976038"/>
              <a:gd name="connsiteX88" fmla="*/ 5603358 w 5911702"/>
              <a:gd name="connsiteY88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3944679 w 5911702"/>
              <a:gd name="connsiteY18" fmla="*/ 4253024 h 4976038"/>
              <a:gd name="connsiteX19" fmla="*/ 3923414 w 5911702"/>
              <a:gd name="connsiteY19" fmla="*/ 4401879 h 4976038"/>
              <a:gd name="connsiteX20" fmla="*/ 3987209 w 5911702"/>
              <a:gd name="connsiteY20" fmla="*/ 4486940 h 4976038"/>
              <a:gd name="connsiteX21" fmla="*/ 4029740 w 5911702"/>
              <a:gd name="connsiteY21" fmla="*/ 4625163 h 4976038"/>
              <a:gd name="connsiteX22" fmla="*/ 3749749 w 5911702"/>
              <a:gd name="connsiteY22" fmla="*/ 4568456 h 4976038"/>
              <a:gd name="connsiteX23" fmla="*/ 3508744 w 5911702"/>
              <a:gd name="connsiteY23" fmla="*/ 4667693 h 4976038"/>
              <a:gd name="connsiteX24" fmla="*/ 3370521 w 5911702"/>
              <a:gd name="connsiteY24" fmla="*/ 4561368 h 4976038"/>
              <a:gd name="connsiteX25" fmla="*/ 3115340 w 5911702"/>
              <a:gd name="connsiteY25" fmla="*/ 4529470 h 4976038"/>
              <a:gd name="connsiteX26" fmla="*/ 2764465 w 5911702"/>
              <a:gd name="connsiteY26" fmla="*/ 4593265 h 4976038"/>
              <a:gd name="connsiteX27" fmla="*/ 2842437 w 5911702"/>
              <a:gd name="connsiteY27" fmla="*/ 4894521 h 4976038"/>
              <a:gd name="connsiteX28" fmla="*/ 2551814 w 5911702"/>
              <a:gd name="connsiteY28" fmla="*/ 4976038 h 4976038"/>
              <a:gd name="connsiteX29" fmla="*/ 2275367 w 5911702"/>
              <a:gd name="connsiteY29" fmla="*/ 4912242 h 4976038"/>
              <a:gd name="connsiteX30" fmla="*/ 2179674 w 5911702"/>
              <a:gd name="connsiteY30" fmla="*/ 4688958 h 4976038"/>
              <a:gd name="connsiteX31" fmla="*/ 1903228 w 5911702"/>
              <a:gd name="connsiteY31" fmla="*/ 4455042 h 4976038"/>
              <a:gd name="connsiteX32" fmla="*/ 1807535 w 5911702"/>
              <a:gd name="connsiteY32" fmla="*/ 4104168 h 4976038"/>
              <a:gd name="connsiteX33" fmla="*/ 1733107 w 5911702"/>
              <a:gd name="connsiteY33" fmla="*/ 4058093 h 4976038"/>
              <a:gd name="connsiteX34" fmla="*/ 1711842 w 5911702"/>
              <a:gd name="connsiteY34" fmla="*/ 3987210 h 4976038"/>
              <a:gd name="connsiteX35" fmla="*/ 1639469 w 5911702"/>
              <a:gd name="connsiteY35" fmla="*/ 3997461 h 4976038"/>
              <a:gd name="connsiteX36" fmla="*/ 1435395 w 5911702"/>
              <a:gd name="connsiteY36" fmla="*/ 3978349 h 4976038"/>
              <a:gd name="connsiteX37" fmla="*/ 1403498 w 5911702"/>
              <a:gd name="connsiteY37" fmla="*/ 4047461 h 4976038"/>
              <a:gd name="connsiteX38" fmla="*/ 1399046 w 5911702"/>
              <a:gd name="connsiteY38" fmla="*/ 3971790 h 4976038"/>
              <a:gd name="connsiteX39" fmla="*/ 1395909 w 5911702"/>
              <a:gd name="connsiteY39" fmla="*/ 3900225 h 4976038"/>
              <a:gd name="connsiteX40" fmla="*/ 1390299 w 5911702"/>
              <a:gd name="connsiteY40" fmla="*/ 3905834 h 4976038"/>
              <a:gd name="connsiteX41" fmla="*/ 1329070 w 5911702"/>
              <a:gd name="connsiteY41" fmla="*/ 3955312 h 4976038"/>
              <a:gd name="connsiteX42" fmla="*/ 839972 w 5911702"/>
              <a:gd name="connsiteY42" fmla="*/ 3806456 h 4976038"/>
              <a:gd name="connsiteX43" fmla="*/ 829340 w 5911702"/>
              <a:gd name="connsiteY43" fmla="*/ 3657600 h 4976038"/>
              <a:gd name="connsiteX44" fmla="*/ 691116 w 5911702"/>
              <a:gd name="connsiteY44" fmla="*/ 3542414 h 4976038"/>
              <a:gd name="connsiteX45" fmla="*/ 499730 w 5911702"/>
              <a:gd name="connsiteY45" fmla="*/ 3508744 h 4976038"/>
              <a:gd name="connsiteX46" fmla="*/ 255181 w 5911702"/>
              <a:gd name="connsiteY46" fmla="*/ 3615070 h 4976038"/>
              <a:gd name="connsiteX47" fmla="*/ 63795 w 5911702"/>
              <a:gd name="connsiteY47" fmla="*/ 3678865 h 4976038"/>
              <a:gd name="connsiteX48" fmla="*/ 0 w 5911702"/>
              <a:gd name="connsiteY48" fmla="*/ 3370521 h 4976038"/>
              <a:gd name="connsiteX49" fmla="*/ 191386 w 5911702"/>
              <a:gd name="connsiteY49" fmla="*/ 3136605 h 4976038"/>
              <a:gd name="connsiteX50" fmla="*/ 414670 w 5911702"/>
              <a:gd name="connsiteY50" fmla="*/ 2977117 h 4976038"/>
              <a:gd name="connsiteX51" fmla="*/ 786809 w 5911702"/>
              <a:gd name="connsiteY51" fmla="*/ 2892056 h 4976038"/>
              <a:gd name="connsiteX52" fmla="*/ 988828 w 5911702"/>
              <a:gd name="connsiteY52" fmla="*/ 2785731 h 4976038"/>
              <a:gd name="connsiteX53" fmla="*/ 1222744 w 5911702"/>
              <a:gd name="connsiteY53" fmla="*/ 2626242 h 4976038"/>
              <a:gd name="connsiteX54" fmla="*/ 1584251 w 5911702"/>
              <a:gd name="connsiteY54" fmla="*/ 2562447 h 4976038"/>
              <a:gd name="connsiteX55" fmla="*/ 1509823 w 5911702"/>
              <a:gd name="connsiteY55" fmla="*/ 2456121 h 4976038"/>
              <a:gd name="connsiteX56" fmla="*/ 1329070 w 5911702"/>
              <a:gd name="connsiteY56" fmla="*/ 2339163 h 4976038"/>
              <a:gd name="connsiteX57" fmla="*/ 1392865 w 5911702"/>
              <a:gd name="connsiteY57" fmla="*/ 2179675 h 4976038"/>
              <a:gd name="connsiteX58" fmla="*/ 1371600 w 5911702"/>
              <a:gd name="connsiteY58" fmla="*/ 1967024 h 4976038"/>
              <a:gd name="connsiteX59" fmla="*/ 1531088 w 5911702"/>
              <a:gd name="connsiteY59" fmla="*/ 1860698 h 4976038"/>
              <a:gd name="connsiteX60" fmla="*/ 1669312 w 5911702"/>
              <a:gd name="connsiteY60" fmla="*/ 1956391 h 4976038"/>
              <a:gd name="connsiteX61" fmla="*/ 2030819 w 5911702"/>
              <a:gd name="connsiteY61" fmla="*/ 1977656 h 4976038"/>
              <a:gd name="connsiteX62" fmla="*/ 2349795 w 5911702"/>
              <a:gd name="connsiteY62" fmla="*/ 1924493 h 4976038"/>
              <a:gd name="connsiteX63" fmla="*/ 2466754 w 5911702"/>
              <a:gd name="connsiteY63" fmla="*/ 1765005 h 4976038"/>
              <a:gd name="connsiteX64" fmla="*/ 2668772 w 5911702"/>
              <a:gd name="connsiteY64" fmla="*/ 1711842 h 4976038"/>
              <a:gd name="connsiteX65" fmla="*/ 2892056 w 5911702"/>
              <a:gd name="connsiteY65" fmla="*/ 1722475 h 4976038"/>
              <a:gd name="connsiteX66" fmla="*/ 2987749 w 5911702"/>
              <a:gd name="connsiteY66" fmla="*/ 1679944 h 4976038"/>
              <a:gd name="connsiteX67" fmla="*/ 3115340 w 5911702"/>
              <a:gd name="connsiteY67" fmla="*/ 1658679 h 4976038"/>
              <a:gd name="connsiteX68" fmla="*/ 3157870 w 5911702"/>
              <a:gd name="connsiteY68" fmla="*/ 1765005 h 4976038"/>
              <a:gd name="connsiteX69" fmla="*/ 3157870 w 5911702"/>
              <a:gd name="connsiteY69" fmla="*/ 1903228 h 4976038"/>
              <a:gd name="connsiteX70" fmla="*/ 3359888 w 5911702"/>
              <a:gd name="connsiteY70" fmla="*/ 2009554 h 4976038"/>
              <a:gd name="connsiteX71" fmla="*/ 3476847 w 5911702"/>
              <a:gd name="connsiteY71" fmla="*/ 1871331 h 4976038"/>
              <a:gd name="connsiteX72" fmla="*/ 3498112 w 5911702"/>
              <a:gd name="connsiteY72" fmla="*/ 1722475 h 4976038"/>
              <a:gd name="connsiteX73" fmla="*/ 3487479 w 5911702"/>
              <a:gd name="connsiteY73" fmla="*/ 1467293 h 4976038"/>
              <a:gd name="connsiteX74" fmla="*/ 3530009 w 5911702"/>
              <a:gd name="connsiteY74" fmla="*/ 1297172 h 4976038"/>
              <a:gd name="connsiteX75" fmla="*/ 3657600 w 5911702"/>
              <a:gd name="connsiteY75" fmla="*/ 1254642 h 4976038"/>
              <a:gd name="connsiteX76" fmla="*/ 3742661 w 5911702"/>
              <a:gd name="connsiteY76" fmla="*/ 1254642 h 4976038"/>
              <a:gd name="connsiteX77" fmla="*/ 3902149 w 5911702"/>
              <a:gd name="connsiteY77" fmla="*/ 1382233 h 4976038"/>
              <a:gd name="connsiteX78" fmla="*/ 4189228 w 5911702"/>
              <a:gd name="connsiteY78" fmla="*/ 1392865 h 4976038"/>
              <a:gd name="connsiteX79" fmla="*/ 4455042 w 5911702"/>
              <a:gd name="connsiteY79" fmla="*/ 1329070 h 4976038"/>
              <a:gd name="connsiteX80" fmla="*/ 4497572 w 5911702"/>
              <a:gd name="connsiteY80" fmla="*/ 1180214 h 4976038"/>
              <a:gd name="connsiteX81" fmla="*/ 4720856 w 5911702"/>
              <a:gd name="connsiteY81" fmla="*/ 1052624 h 4976038"/>
              <a:gd name="connsiteX82" fmla="*/ 4954772 w 5911702"/>
              <a:gd name="connsiteY82" fmla="*/ 1041991 h 4976038"/>
              <a:gd name="connsiteX83" fmla="*/ 5167423 w 5911702"/>
              <a:gd name="connsiteY83" fmla="*/ 1052624 h 4976038"/>
              <a:gd name="connsiteX84" fmla="*/ 5326912 w 5911702"/>
              <a:gd name="connsiteY84" fmla="*/ 776177 h 4976038"/>
              <a:gd name="connsiteX85" fmla="*/ 5454502 w 5911702"/>
              <a:gd name="connsiteY85" fmla="*/ 425303 h 4976038"/>
              <a:gd name="connsiteX86" fmla="*/ 5497033 w 5911702"/>
              <a:gd name="connsiteY86" fmla="*/ 223284 h 4976038"/>
              <a:gd name="connsiteX87" fmla="*/ 5528930 w 5911702"/>
              <a:gd name="connsiteY87" fmla="*/ 85061 h 4976038"/>
              <a:gd name="connsiteX88" fmla="*/ 5603358 w 5911702"/>
              <a:gd name="connsiteY88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3944679 w 5911702"/>
              <a:gd name="connsiteY18" fmla="*/ 4253024 h 4976038"/>
              <a:gd name="connsiteX19" fmla="*/ 3923414 w 5911702"/>
              <a:gd name="connsiteY19" fmla="*/ 4401879 h 4976038"/>
              <a:gd name="connsiteX20" fmla="*/ 3987209 w 5911702"/>
              <a:gd name="connsiteY20" fmla="*/ 4486940 h 4976038"/>
              <a:gd name="connsiteX21" fmla="*/ 4029740 w 5911702"/>
              <a:gd name="connsiteY21" fmla="*/ 4625163 h 4976038"/>
              <a:gd name="connsiteX22" fmla="*/ 3749749 w 5911702"/>
              <a:gd name="connsiteY22" fmla="*/ 4568456 h 4976038"/>
              <a:gd name="connsiteX23" fmla="*/ 3508744 w 5911702"/>
              <a:gd name="connsiteY23" fmla="*/ 4667693 h 4976038"/>
              <a:gd name="connsiteX24" fmla="*/ 3505200 w 5911702"/>
              <a:gd name="connsiteY24" fmla="*/ 4587167 h 4976038"/>
              <a:gd name="connsiteX25" fmla="*/ 3370521 w 5911702"/>
              <a:gd name="connsiteY25" fmla="*/ 4561368 h 4976038"/>
              <a:gd name="connsiteX26" fmla="*/ 3115340 w 5911702"/>
              <a:gd name="connsiteY26" fmla="*/ 4529470 h 4976038"/>
              <a:gd name="connsiteX27" fmla="*/ 2764465 w 5911702"/>
              <a:gd name="connsiteY27" fmla="*/ 4593265 h 4976038"/>
              <a:gd name="connsiteX28" fmla="*/ 2842437 w 5911702"/>
              <a:gd name="connsiteY28" fmla="*/ 4894521 h 4976038"/>
              <a:gd name="connsiteX29" fmla="*/ 2551814 w 5911702"/>
              <a:gd name="connsiteY29" fmla="*/ 4976038 h 4976038"/>
              <a:gd name="connsiteX30" fmla="*/ 2275367 w 5911702"/>
              <a:gd name="connsiteY30" fmla="*/ 4912242 h 4976038"/>
              <a:gd name="connsiteX31" fmla="*/ 2179674 w 5911702"/>
              <a:gd name="connsiteY31" fmla="*/ 4688958 h 4976038"/>
              <a:gd name="connsiteX32" fmla="*/ 1903228 w 5911702"/>
              <a:gd name="connsiteY32" fmla="*/ 4455042 h 4976038"/>
              <a:gd name="connsiteX33" fmla="*/ 1807535 w 5911702"/>
              <a:gd name="connsiteY33" fmla="*/ 4104168 h 4976038"/>
              <a:gd name="connsiteX34" fmla="*/ 1733107 w 5911702"/>
              <a:gd name="connsiteY34" fmla="*/ 4058093 h 4976038"/>
              <a:gd name="connsiteX35" fmla="*/ 1711842 w 5911702"/>
              <a:gd name="connsiteY35" fmla="*/ 3987210 h 4976038"/>
              <a:gd name="connsiteX36" fmla="*/ 1639469 w 5911702"/>
              <a:gd name="connsiteY36" fmla="*/ 3997461 h 4976038"/>
              <a:gd name="connsiteX37" fmla="*/ 1435395 w 5911702"/>
              <a:gd name="connsiteY37" fmla="*/ 3978349 h 4976038"/>
              <a:gd name="connsiteX38" fmla="*/ 1403498 w 5911702"/>
              <a:gd name="connsiteY38" fmla="*/ 4047461 h 4976038"/>
              <a:gd name="connsiteX39" fmla="*/ 1399046 w 5911702"/>
              <a:gd name="connsiteY39" fmla="*/ 3971790 h 4976038"/>
              <a:gd name="connsiteX40" fmla="*/ 1395909 w 5911702"/>
              <a:gd name="connsiteY40" fmla="*/ 3900225 h 4976038"/>
              <a:gd name="connsiteX41" fmla="*/ 1390299 w 5911702"/>
              <a:gd name="connsiteY41" fmla="*/ 3905834 h 4976038"/>
              <a:gd name="connsiteX42" fmla="*/ 1329070 w 5911702"/>
              <a:gd name="connsiteY42" fmla="*/ 3955312 h 4976038"/>
              <a:gd name="connsiteX43" fmla="*/ 839972 w 5911702"/>
              <a:gd name="connsiteY43" fmla="*/ 3806456 h 4976038"/>
              <a:gd name="connsiteX44" fmla="*/ 829340 w 5911702"/>
              <a:gd name="connsiteY44" fmla="*/ 3657600 h 4976038"/>
              <a:gd name="connsiteX45" fmla="*/ 691116 w 5911702"/>
              <a:gd name="connsiteY45" fmla="*/ 3542414 h 4976038"/>
              <a:gd name="connsiteX46" fmla="*/ 499730 w 5911702"/>
              <a:gd name="connsiteY46" fmla="*/ 3508744 h 4976038"/>
              <a:gd name="connsiteX47" fmla="*/ 255181 w 5911702"/>
              <a:gd name="connsiteY47" fmla="*/ 3615070 h 4976038"/>
              <a:gd name="connsiteX48" fmla="*/ 63795 w 5911702"/>
              <a:gd name="connsiteY48" fmla="*/ 3678865 h 4976038"/>
              <a:gd name="connsiteX49" fmla="*/ 0 w 5911702"/>
              <a:gd name="connsiteY49" fmla="*/ 3370521 h 4976038"/>
              <a:gd name="connsiteX50" fmla="*/ 191386 w 5911702"/>
              <a:gd name="connsiteY50" fmla="*/ 3136605 h 4976038"/>
              <a:gd name="connsiteX51" fmla="*/ 414670 w 5911702"/>
              <a:gd name="connsiteY51" fmla="*/ 2977117 h 4976038"/>
              <a:gd name="connsiteX52" fmla="*/ 786809 w 5911702"/>
              <a:gd name="connsiteY52" fmla="*/ 2892056 h 4976038"/>
              <a:gd name="connsiteX53" fmla="*/ 988828 w 5911702"/>
              <a:gd name="connsiteY53" fmla="*/ 2785731 h 4976038"/>
              <a:gd name="connsiteX54" fmla="*/ 1222744 w 5911702"/>
              <a:gd name="connsiteY54" fmla="*/ 2626242 h 4976038"/>
              <a:gd name="connsiteX55" fmla="*/ 1584251 w 5911702"/>
              <a:gd name="connsiteY55" fmla="*/ 2562447 h 4976038"/>
              <a:gd name="connsiteX56" fmla="*/ 1509823 w 5911702"/>
              <a:gd name="connsiteY56" fmla="*/ 2456121 h 4976038"/>
              <a:gd name="connsiteX57" fmla="*/ 1329070 w 5911702"/>
              <a:gd name="connsiteY57" fmla="*/ 2339163 h 4976038"/>
              <a:gd name="connsiteX58" fmla="*/ 1392865 w 5911702"/>
              <a:gd name="connsiteY58" fmla="*/ 2179675 h 4976038"/>
              <a:gd name="connsiteX59" fmla="*/ 1371600 w 5911702"/>
              <a:gd name="connsiteY59" fmla="*/ 1967024 h 4976038"/>
              <a:gd name="connsiteX60" fmla="*/ 1531088 w 5911702"/>
              <a:gd name="connsiteY60" fmla="*/ 1860698 h 4976038"/>
              <a:gd name="connsiteX61" fmla="*/ 1669312 w 5911702"/>
              <a:gd name="connsiteY61" fmla="*/ 1956391 h 4976038"/>
              <a:gd name="connsiteX62" fmla="*/ 2030819 w 5911702"/>
              <a:gd name="connsiteY62" fmla="*/ 1977656 h 4976038"/>
              <a:gd name="connsiteX63" fmla="*/ 2349795 w 5911702"/>
              <a:gd name="connsiteY63" fmla="*/ 1924493 h 4976038"/>
              <a:gd name="connsiteX64" fmla="*/ 2466754 w 5911702"/>
              <a:gd name="connsiteY64" fmla="*/ 1765005 h 4976038"/>
              <a:gd name="connsiteX65" fmla="*/ 2668772 w 5911702"/>
              <a:gd name="connsiteY65" fmla="*/ 1711842 h 4976038"/>
              <a:gd name="connsiteX66" fmla="*/ 2892056 w 5911702"/>
              <a:gd name="connsiteY66" fmla="*/ 1722475 h 4976038"/>
              <a:gd name="connsiteX67" fmla="*/ 2987749 w 5911702"/>
              <a:gd name="connsiteY67" fmla="*/ 1679944 h 4976038"/>
              <a:gd name="connsiteX68" fmla="*/ 3115340 w 5911702"/>
              <a:gd name="connsiteY68" fmla="*/ 1658679 h 4976038"/>
              <a:gd name="connsiteX69" fmla="*/ 3157870 w 5911702"/>
              <a:gd name="connsiteY69" fmla="*/ 1765005 h 4976038"/>
              <a:gd name="connsiteX70" fmla="*/ 3157870 w 5911702"/>
              <a:gd name="connsiteY70" fmla="*/ 1903228 h 4976038"/>
              <a:gd name="connsiteX71" fmla="*/ 3359888 w 5911702"/>
              <a:gd name="connsiteY71" fmla="*/ 2009554 h 4976038"/>
              <a:gd name="connsiteX72" fmla="*/ 3476847 w 5911702"/>
              <a:gd name="connsiteY72" fmla="*/ 1871331 h 4976038"/>
              <a:gd name="connsiteX73" fmla="*/ 3498112 w 5911702"/>
              <a:gd name="connsiteY73" fmla="*/ 1722475 h 4976038"/>
              <a:gd name="connsiteX74" fmla="*/ 3487479 w 5911702"/>
              <a:gd name="connsiteY74" fmla="*/ 1467293 h 4976038"/>
              <a:gd name="connsiteX75" fmla="*/ 3530009 w 5911702"/>
              <a:gd name="connsiteY75" fmla="*/ 1297172 h 4976038"/>
              <a:gd name="connsiteX76" fmla="*/ 3657600 w 5911702"/>
              <a:gd name="connsiteY76" fmla="*/ 1254642 h 4976038"/>
              <a:gd name="connsiteX77" fmla="*/ 3742661 w 5911702"/>
              <a:gd name="connsiteY77" fmla="*/ 1254642 h 4976038"/>
              <a:gd name="connsiteX78" fmla="*/ 3902149 w 5911702"/>
              <a:gd name="connsiteY78" fmla="*/ 1382233 h 4976038"/>
              <a:gd name="connsiteX79" fmla="*/ 4189228 w 5911702"/>
              <a:gd name="connsiteY79" fmla="*/ 1392865 h 4976038"/>
              <a:gd name="connsiteX80" fmla="*/ 4455042 w 5911702"/>
              <a:gd name="connsiteY80" fmla="*/ 1329070 h 4976038"/>
              <a:gd name="connsiteX81" fmla="*/ 4497572 w 5911702"/>
              <a:gd name="connsiteY81" fmla="*/ 1180214 h 4976038"/>
              <a:gd name="connsiteX82" fmla="*/ 4720856 w 5911702"/>
              <a:gd name="connsiteY82" fmla="*/ 1052624 h 4976038"/>
              <a:gd name="connsiteX83" fmla="*/ 4954772 w 5911702"/>
              <a:gd name="connsiteY83" fmla="*/ 1041991 h 4976038"/>
              <a:gd name="connsiteX84" fmla="*/ 5167423 w 5911702"/>
              <a:gd name="connsiteY84" fmla="*/ 1052624 h 4976038"/>
              <a:gd name="connsiteX85" fmla="*/ 5326912 w 5911702"/>
              <a:gd name="connsiteY85" fmla="*/ 776177 h 4976038"/>
              <a:gd name="connsiteX86" fmla="*/ 5454502 w 5911702"/>
              <a:gd name="connsiteY86" fmla="*/ 425303 h 4976038"/>
              <a:gd name="connsiteX87" fmla="*/ 5497033 w 5911702"/>
              <a:gd name="connsiteY87" fmla="*/ 223284 h 4976038"/>
              <a:gd name="connsiteX88" fmla="*/ 5528930 w 5911702"/>
              <a:gd name="connsiteY88" fmla="*/ 85061 h 4976038"/>
              <a:gd name="connsiteX89" fmla="*/ 5603358 w 5911702"/>
              <a:gd name="connsiteY89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3944679 w 5911702"/>
              <a:gd name="connsiteY18" fmla="*/ 4253024 h 4976038"/>
              <a:gd name="connsiteX19" fmla="*/ 3923414 w 5911702"/>
              <a:gd name="connsiteY19" fmla="*/ 4401879 h 4976038"/>
              <a:gd name="connsiteX20" fmla="*/ 3987209 w 5911702"/>
              <a:gd name="connsiteY20" fmla="*/ 4486940 h 4976038"/>
              <a:gd name="connsiteX21" fmla="*/ 4029740 w 5911702"/>
              <a:gd name="connsiteY21" fmla="*/ 4625163 h 4976038"/>
              <a:gd name="connsiteX22" fmla="*/ 3749749 w 5911702"/>
              <a:gd name="connsiteY22" fmla="*/ 4568456 h 4976038"/>
              <a:gd name="connsiteX23" fmla="*/ 3584944 w 5911702"/>
              <a:gd name="connsiteY23" fmla="*/ 4591493 h 4976038"/>
              <a:gd name="connsiteX24" fmla="*/ 3505200 w 5911702"/>
              <a:gd name="connsiteY24" fmla="*/ 4587167 h 4976038"/>
              <a:gd name="connsiteX25" fmla="*/ 3370521 w 5911702"/>
              <a:gd name="connsiteY25" fmla="*/ 4561368 h 4976038"/>
              <a:gd name="connsiteX26" fmla="*/ 3115340 w 5911702"/>
              <a:gd name="connsiteY26" fmla="*/ 4529470 h 4976038"/>
              <a:gd name="connsiteX27" fmla="*/ 2764465 w 5911702"/>
              <a:gd name="connsiteY27" fmla="*/ 4593265 h 4976038"/>
              <a:gd name="connsiteX28" fmla="*/ 2842437 w 5911702"/>
              <a:gd name="connsiteY28" fmla="*/ 4894521 h 4976038"/>
              <a:gd name="connsiteX29" fmla="*/ 2551814 w 5911702"/>
              <a:gd name="connsiteY29" fmla="*/ 4976038 h 4976038"/>
              <a:gd name="connsiteX30" fmla="*/ 2275367 w 5911702"/>
              <a:gd name="connsiteY30" fmla="*/ 4912242 h 4976038"/>
              <a:gd name="connsiteX31" fmla="*/ 2179674 w 5911702"/>
              <a:gd name="connsiteY31" fmla="*/ 4688958 h 4976038"/>
              <a:gd name="connsiteX32" fmla="*/ 1903228 w 5911702"/>
              <a:gd name="connsiteY32" fmla="*/ 4455042 h 4976038"/>
              <a:gd name="connsiteX33" fmla="*/ 1807535 w 5911702"/>
              <a:gd name="connsiteY33" fmla="*/ 4104168 h 4976038"/>
              <a:gd name="connsiteX34" fmla="*/ 1733107 w 5911702"/>
              <a:gd name="connsiteY34" fmla="*/ 4058093 h 4976038"/>
              <a:gd name="connsiteX35" fmla="*/ 1711842 w 5911702"/>
              <a:gd name="connsiteY35" fmla="*/ 3987210 h 4976038"/>
              <a:gd name="connsiteX36" fmla="*/ 1639469 w 5911702"/>
              <a:gd name="connsiteY36" fmla="*/ 3997461 h 4976038"/>
              <a:gd name="connsiteX37" fmla="*/ 1435395 w 5911702"/>
              <a:gd name="connsiteY37" fmla="*/ 3978349 h 4976038"/>
              <a:gd name="connsiteX38" fmla="*/ 1403498 w 5911702"/>
              <a:gd name="connsiteY38" fmla="*/ 4047461 h 4976038"/>
              <a:gd name="connsiteX39" fmla="*/ 1399046 w 5911702"/>
              <a:gd name="connsiteY39" fmla="*/ 3971790 h 4976038"/>
              <a:gd name="connsiteX40" fmla="*/ 1395909 w 5911702"/>
              <a:gd name="connsiteY40" fmla="*/ 3900225 h 4976038"/>
              <a:gd name="connsiteX41" fmla="*/ 1390299 w 5911702"/>
              <a:gd name="connsiteY41" fmla="*/ 3905834 h 4976038"/>
              <a:gd name="connsiteX42" fmla="*/ 1329070 w 5911702"/>
              <a:gd name="connsiteY42" fmla="*/ 3955312 h 4976038"/>
              <a:gd name="connsiteX43" fmla="*/ 839972 w 5911702"/>
              <a:gd name="connsiteY43" fmla="*/ 3806456 h 4976038"/>
              <a:gd name="connsiteX44" fmla="*/ 829340 w 5911702"/>
              <a:gd name="connsiteY44" fmla="*/ 3657600 h 4976038"/>
              <a:gd name="connsiteX45" fmla="*/ 691116 w 5911702"/>
              <a:gd name="connsiteY45" fmla="*/ 3542414 h 4976038"/>
              <a:gd name="connsiteX46" fmla="*/ 499730 w 5911702"/>
              <a:gd name="connsiteY46" fmla="*/ 3508744 h 4976038"/>
              <a:gd name="connsiteX47" fmla="*/ 255181 w 5911702"/>
              <a:gd name="connsiteY47" fmla="*/ 3615070 h 4976038"/>
              <a:gd name="connsiteX48" fmla="*/ 63795 w 5911702"/>
              <a:gd name="connsiteY48" fmla="*/ 3678865 h 4976038"/>
              <a:gd name="connsiteX49" fmla="*/ 0 w 5911702"/>
              <a:gd name="connsiteY49" fmla="*/ 3370521 h 4976038"/>
              <a:gd name="connsiteX50" fmla="*/ 191386 w 5911702"/>
              <a:gd name="connsiteY50" fmla="*/ 3136605 h 4976038"/>
              <a:gd name="connsiteX51" fmla="*/ 414670 w 5911702"/>
              <a:gd name="connsiteY51" fmla="*/ 2977117 h 4976038"/>
              <a:gd name="connsiteX52" fmla="*/ 786809 w 5911702"/>
              <a:gd name="connsiteY52" fmla="*/ 2892056 h 4976038"/>
              <a:gd name="connsiteX53" fmla="*/ 988828 w 5911702"/>
              <a:gd name="connsiteY53" fmla="*/ 2785731 h 4976038"/>
              <a:gd name="connsiteX54" fmla="*/ 1222744 w 5911702"/>
              <a:gd name="connsiteY54" fmla="*/ 2626242 h 4976038"/>
              <a:gd name="connsiteX55" fmla="*/ 1584251 w 5911702"/>
              <a:gd name="connsiteY55" fmla="*/ 2562447 h 4976038"/>
              <a:gd name="connsiteX56" fmla="*/ 1509823 w 5911702"/>
              <a:gd name="connsiteY56" fmla="*/ 2456121 h 4976038"/>
              <a:gd name="connsiteX57" fmla="*/ 1329070 w 5911702"/>
              <a:gd name="connsiteY57" fmla="*/ 2339163 h 4976038"/>
              <a:gd name="connsiteX58" fmla="*/ 1392865 w 5911702"/>
              <a:gd name="connsiteY58" fmla="*/ 2179675 h 4976038"/>
              <a:gd name="connsiteX59" fmla="*/ 1371600 w 5911702"/>
              <a:gd name="connsiteY59" fmla="*/ 1967024 h 4976038"/>
              <a:gd name="connsiteX60" fmla="*/ 1531088 w 5911702"/>
              <a:gd name="connsiteY60" fmla="*/ 1860698 h 4976038"/>
              <a:gd name="connsiteX61" fmla="*/ 1669312 w 5911702"/>
              <a:gd name="connsiteY61" fmla="*/ 1956391 h 4976038"/>
              <a:gd name="connsiteX62" fmla="*/ 2030819 w 5911702"/>
              <a:gd name="connsiteY62" fmla="*/ 1977656 h 4976038"/>
              <a:gd name="connsiteX63" fmla="*/ 2349795 w 5911702"/>
              <a:gd name="connsiteY63" fmla="*/ 1924493 h 4976038"/>
              <a:gd name="connsiteX64" fmla="*/ 2466754 w 5911702"/>
              <a:gd name="connsiteY64" fmla="*/ 1765005 h 4976038"/>
              <a:gd name="connsiteX65" fmla="*/ 2668772 w 5911702"/>
              <a:gd name="connsiteY65" fmla="*/ 1711842 h 4976038"/>
              <a:gd name="connsiteX66" fmla="*/ 2892056 w 5911702"/>
              <a:gd name="connsiteY66" fmla="*/ 1722475 h 4976038"/>
              <a:gd name="connsiteX67" fmla="*/ 2987749 w 5911702"/>
              <a:gd name="connsiteY67" fmla="*/ 1679944 h 4976038"/>
              <a:gd name="connsiteX68" fmla="*/ 3115340 w 5911702"/>
              <a:gd name="connsiteY68" fmla="*/ 1658679 h 4976038"/>
              <a:gd name="connsiteX69" fmla="*/ 3157870 w 5911702"/>
              <a:gd name="connsiteY69" fmla="*/ 1765005 h 4976038"/>
              <a:gd name="connsiteX70" fmla="*/ 3157870 w 5911702"/>
              <a:gd name="connsiteY70" fmla="*/ 1903228 h 4976038"/>
              <a:gd name="connsiteX71" fmla="*/ 3359888 w 5911702"/>
              <a:gd name="connsiteY71" fmla="*/ 2009554 h 4976038"/>
              <a:gd name="connsiteX72" fmla="*/ 3476847 w 5911702"/>
              <a:gd name="connsiteY72" fmla="*/ 1871331 h 4976038"/>
              <a:gd name="connsiteX73" fmla="*/ 3498112 w 5911702"/>
              <a:gd name="connsiteY73" fmla="*/ 1722475 h 4976038"/>
              <a:gd name="connsiteX74" fmla="*/ 3487479 w 5911702"/>
              <a:gd name="connsiteY74" fmla="*/ 1467293 h 4976038"/>
              <a:gd name="connsiteX75" fmla="*/ 3530009 w 5911702"/>
              <a:gd name="connsiteY75" fmla="*/ 1297172 h 4976038"/>
              <a:gd name="connsiteX76" fmla="*/ 3657600 w 5911702"/>
              <a:gd name="connsiteY76" fmla="*/ 1254642 h 4976038"/>
              <a:gd name="connsiteX77" fmla="*/ 3742661 w 5911702"/>
              <a:gd name="connsiteY77" fmla="*/ 1254642 h 4976038"/>
              <a:gd name="connsiteX78" fmla="*/ 3902149 w 5911702"/>
              <a:gd name="connsiteY78" fmla="*/ 1382233 h 4976038"/>
              <a:gd name="connsiteX79" fmla="*/ 4189228 w 5911702"/>
              <a:gd name="connsiteY79" fmla="*/ 1392865 h 4976038"/>
              <a:gd name="connsiteX80" fmla="*/ 4455042 w 5911702"/>
              <a:gd name="connsiteY80" fmla="*/ 1329070 h 4976038"/>
              <a:gd name="connsiteX81" fmla="*/ 4497572 w 5911702"/>
              <a:gd name="connsiteY81" fmla="*/ 1180214 h 4976038"/>
              <a:gd name="connsiteX82" fmla="*/ 4720856 w 5911702"/>
              <a:gd name="connsiteY82" fmla="*/ 1052624 h 4976038"/>
              <a:gd name="connsiteX83" fmla="*/ 4954772 w 5911702"/>
              <a:gd name="connsiteY83" fmla="*/ 1041991 h 4976038"/>
              <a:gd name="connsiteX84" fmla="*/ 5167423 w 5911702"/>
              <a:gd name="connsiteY84" fmla="*/ 1052624 h 4976038"/>
              <a:gd name="connsiteX85" fmla="*/ 5326912 w 5911702"/>
              <a:gd name="connsiteY85" fmla="*/ 776177 h 4976038"/>
              <a:gd name="connsiteX86" fmla="*/ 5454502 w 5911702"/>
              <a:gd name="connsiteY86" fmla="*/ 425303 h 4976038"/>
              <a:gd name="connsiteX87" fmla="*/ 5497033 w 5911702"/>
              <a:gd name="connsiteY87" fmla="*/ 223284 h 4976038"/>
              <a:gd name="connsiteX88" fmla="*/ 5528930 w 5911702"/>
              <a:gd name="connsiteY88" fmla="*/ 85061 h 4976038"/>
              <a:gd name="connsiteX89" fmla="*/ 5603358 w 5911702"/>
              <a:gd name="connsiteY89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3944679 w 5911702"/>
              <a:gd name="connsiteY18" fmla="*/ 4253024 h 4976038"/>
              <a:gd name="connsiteX19" fmla="*/ 3923414 w 5911702"/>
              <a:gd name="connsiteY19" fmla="*/ 4401879 h 4976038"/>
              <a:gd name="connsiteX20" fmla="*/ 3987209 w 5911702"/>
              <a:gd name="connsiteY20" fmla="*/ 4486940 h 4976038"/>
              <a:gd name="connsiteX21" fmla="*/ 3953540 w 5911702"/>
              <a:gd name="connsiteY21" fmla="*/ 4548963 h 4976038"/>
              <a:gd name="connsiteX22" fmla="*/ 3749749 w 5911702"/>
              <a:gd name="connsiteY22" fmla="*/ 4568456 h 4976038"/>
              <a:gd name="connsiteX23" fmla="*/ 3584944 w 5911702"/>
              <a:gd name="connsiteY23" fmla="*/ 4591493 h 4976038"/>
              <a:gd name="connsiteX24" fmla="*/ 3505200 w 5911702"/>
              <a:gd name="connsiteY24" fmla="*/ 4587167 h 4976038"/>
              <a:gd name="connsiteX25" fmla="*/ 3370521 w 5911702"/>
              <a:gd name="connsiteY25" fmla="*/ 4561368 h 4976038"/>
              <a:gd name="connsiteX26" fmla="*/ 3115340 w 5911702"/>
              <a:gd name="connsiteY26" fmla="*/ 4529470 h 4976038"/>
              <a:gd name="connsiteX27" fmla="*/ 2764465 w 5911702"/>
              <a:gd name="connsiteY27" fmla="*/ 4593265 h 4976038"/>
              <a:gd name="connsiteX28" fmla="*/ 2842437 w 5911702"/>
              <a:gd name="connsiteY28" fmla="*/ 4894521 h 4976038"/>
              <a:gd name="connsiteX29" fmla="*/ 2551814 w 5911702"/>
              <a:gd name="connsiteY29" fmla="*/ 4976038 h 4976038"/>
              <a:gd name="connsiteX30" fmla="*/ 2275367 w 5911702"/>
              <a:gd name="connsiteY30" fmla="*/ 4912242 h 4976038"/>
              <a:gd name="connsiteX31" fmla="*/ 2179674 w 5911702"/>
              <a:gd name="connsiteY31" fmla="*/ 4688958 h 4976038"/>
              <a:gd name="connsiteX32" fmla="*/ 1903228 w 5911702"/>
              <a:gd name="connsiteY32" fmla="*/ 4455042 h 4976038"/>
              <a:gd name="connsiteX33" fmla="*/ 1807535 w 5911702"/>
              <a:gd name="connsiteY33" fmla="*/ 4104168 h 4976038"/>
              <a:gd name="connsiteX34" fmla="*/ 1733107 w 5911702"/>
              <a:gd name="connsiteY34" fmla="*/ 4058093 h 4976038"/>
              <a:gd name="connsiteX35" fmla="*/ 1711842 w 5911702"/>
              <a:gd name="connsiteY35" fmla="*/ 3987210 h 4976038"/>
              <a:gd name="connsiteX36" fmla="*/ 1639469 w 5911702"/>
              <a:gd name="connsiteY36" fmla="*/ 3997461 h 4976038"/>
              <a:gd name="connsiteX37" fmla="*/ 1435395 w 5911702"/>
              <a:gd name="connsiteY37" fmla="*/ 3978349 h 4976038"/>
              <a:gd name="connsiteX38" fmla="*/ 1403498 w 5911702"/>
              <a:gd name="connsiteY38" fmla="*/ 4047461 h 4976038"/>
              <a:gd name="connsiteX39" fmla="*/ 1399046 w 5911702"/>
              <a:gd name="connsiteY39" fmla="*/ 3971790 h 4976038"/>
              <a:gd name="connsiteX40" fmla="*/ 1395909 w 5911702"/>
              <a:gd name="connsiteY40" fmla="*/ 3900225 h 4976038"/>
              <a:gd name="connsiteX41" fmla="*/ 1390299 w 5911702"/>
              <a:gd name="connsiteY41" fmla="*/ 3905834 h 4976038"/>
              <a:gd name="connsiteX42" fmla="*/ 1329070 w 5911702"/>
              <a:gd name="connsiteY42" fmla="*/ 3955312 h 4976038"/>
              <a:gd name="connsiteX43" fmla="*/ 839972 w 5911702"/>
              <a:gd name="connsiteY43" fmla="*/ 3806456 h 4976038"/>
              <a:gd name="connsiteX44" fmla="*/ 829340 w 5911702"/>
              <a:gd name="connsiteY44" fmla="*/ 3657600 h 4976038"/>
              <a:gd name="connsiteX45" fmla="*/ 691116 w 5911702"/>
              <a:gd name="connsiteY45" fmla="*/ 3542414 h 4976038"/>
              <a:gd name="connsiteX46" fmla="*/ 499730 w 5911702"/>
              <a:gd name="connsiteY46" fmla="*/ 3508744 h 4976038"/>
              <a:gd name="connsiteX47" fmla="*/ 255181 w 5911702"/>
              <a:gd name="connsiteY47" fmla="*/ 3615070 h 4976038"/>
              <a:gd name="connsiteX48" fmla="*/ 63795 w 5911702"/>
              <a:gd name="connsiteY48" fmla="*/ 3678865 h 4976038"/>
              <a:gd name="connsiteX49" fmla="*/ 0 w 5911702"/>
              <a:gd name="connsiteY49" fmla="*/ 3370521 h 4976038"/>
              <a:gd name="connsiteX50" fmla="*/ 191386 w 5911702"/>
              <a:gd name="connsiteY50" fmla="*/ 3136605 h 4976038"/>
              <a:gd name="connsiteX51" fmla="*/ 414670 w 5911702"/>
              <a:gd name="connsiteY51" fmla="*/ 2977117 h 4976038"/>
              <a:gd name="connsiteX52" fmla="*/ 786809 w 5911702"/>
              <a:gd name="connsiteY52" fmla="*/ 2892056 h 4976038"/>
              <a:gd name="connsiteX53" fmla="*/ 988828 w 5911702"/>
              <a:gd name="connsiteY53" fmla="*/ 2785731 h 4976038"/>
              <a:gd name="connsiteX54" fmla="*/ 1222744 w 5911702"/>
              <a:gd name="connsiteY54" fmla="*/ 2626242 h 4976038"/>
              <a:gd name="connsiteX55" fmla="*/ 1584251 w 5911702"/>
              <a:gd name="connsiteY55" fmla="*/ 2562447 h 4976038"/>
              <a:gd name="connsiteX56" fmla="*/ 1509823 w 5911702"/>
              <a:gd name="connsiteY56" fmla="*/ 2456121 h 4976038"/>
              <a:gd name="connsiteX57" fmla="*/ 1329070 w 5911702"/>
              <a:gd name="connsiteY57" fmla="*/ 2339163 h 4976038"/>
              <a:gd name="connsiteX58" fmla="*/ 1392865 w 5911702"/>
              <a:gd name="connsiteY58" fmla="*/ 2179675 h 4976038"/>
              <a:gd name="connsiteX59" fmla="*/ 1371600 w 5911702"/>
              <a:gd name="connsiteY59" fmla="*/ 1967024 h 4976038"/>
              <a:gd name="connsiteX60" fmla="*/ 1531088 w 5911702"/>
              <a:gd name="connsiteY60" fmla="*/ 1860698 h 4976038"/>
              <a:gd name="connsiteX61" fmla="*/ 1669312 w 5911702"/>
              <a:gd name="connsiteY61" fmla="*/ 1956391 h 4976038"/>
              <a:gd name="connsiteX62" fmla="*/ 2030819 w 5911702"/>
              <a:gd name="connsiteY62" fmla="*/ 1977656 h 4976038"/>
              <a:gd name="connsiteX63" fmla="*/ 2349795 w 5911702"/>
              <a:gd name="connsiteY63" fmla="*/ 1924493 h 4976038"/>
              <a:gd name="connsiteX64" fmla="*/ 2466754 w 5911702"/>
              <a:gd name="connsiteY64" fmla="*/ 1765005 h 4976038"/>
              <a:gd name="connsiteX65" fmla="*/ 2668772 w 5911702"/>
              <a:gd name="connsiteY65" fmla="*/ 1711842 h 4976038"/>
              <a:gd name="connsiteX66" fmla="*/ 2892056 w 5911702"/>
              <a:gd name="connsiteY66" fmla="*/ 1722475 h 4976038"/>
              <a:gd name="connsiteX67" fmla="*/ 2987749 w 5911702"/>
              <a:gd name="connsiteY67" fmla="*/ 1679944 h 4976038"/>
              <a:gd name="connsiteX68" fmla="*/ 3115340 w 5911702"/>
              <a:gd name="connsiteY68" fmla="*/ 1658679 h 4976038"/>
              <a:gd name="connsiteX69" fmla="*/ 3157870 w 5911702"/>
              <a:gd name="connsiteY69" fmla="*/ 1765005 h 4976038"/>
              <a:gd name="connsiteX70" fmla="*/ 3157870 w 5911702"/>
              <a:gd name="connsiteY70" fmla="*/ 1903228 h 4976038"/>
              <a:gd name="connsiteX71" fmla="*/ 3359888 w 5911702"/>
              <a:gd name="connsiteY71" fmla="*/ 2009554 h 4976038"/>
              <a:gd name="connsiteX72" fmla="*/ 3476847 w 5911702"/>
              <a:gd name="connsiteY72" fmla="*/ 1871331 h 4976038"/>
              <a:gd name="connsiteX73" fmla="*/ 3498112 w 5911702"/>
              <a:gd name="connsiteY73" fmla="*/ 1722475 h 4976038"/>
              <a:gd name="connsiteX74" fmla="*/ 3487479 w 5911702"/>
              <a:gd name="connsiteY74" fmla="*/ 1467293 h 4976038"/>
              <a:gd name="connsiteX75" fmla="*/ 3530009 w 5911702"/>
              <a:gd name="connsiteY75" fmla="*/ 1297172 h 4976038"/>
              <a:gd name="connsiteX76" fmla="*/ 3657600 w 5911702"/>
              <a:gd name="connsiteY76" fmla="*/ 1254642 h 4976038"/>
              <a:gd name="connsiteX77" fmla="*/ 3742661 w 5911702"/>
              <a:gd name="connsiteY77" fmla="*/ 1254642 h 4976038"/>
              <a:gd name="connsiteX78" fmla="*/ 3902149 w 5911702"/>
              <a:gd name="connsiteY78" fmla="*/ 1382233 h 4976038"/>
              <a:gd name="connsiteX79" fmla="*/ 4189228 w 5911702"/>
              <a:gd name="connsiteY79" fmla="*/ 1392865 h 4976038"/>
              <a:gd name="connsiteX80" fmla="*/ 4455042 w 5911702"/>
              <a:gd name="connsiteY80" fmla="*/ 1329070 h 4976038"/>
              <a:gd name="connsiteX81" fmla="*/ 4497572 w 5911702"/>
              <a:gd name="connsiteY81" fmla="*/ 1180214 h 4976038"/>
              <a:gd name="connsiteX82" fmla="*/ 4720856 w 5911702"/>
              <a:gd name="connsiteY82" fmla="*/ 1052624 h 4976038"/>
              <a:gd name="connsiteX83" fmla="*/ 4954772 w 5911702"/>
              <a:gd name="connsiteY83" fmla="*/ 1041991 h 4976038"/>
              <a:gd name="connsiteX84" fmla="*/ 5167423 w 5911702"/>
              <a:gd name="connsiteY84" fmla="*/ 1052624 h 4976038"/>
              <a:gd name="connsiteX85" fmla="*/ 5326912 w 5911702"/>
              <a:gd name="connsiteY85" fmla="*/ 776177 h 4976038"/>
              <a:gd name="connsiteX86" fmla="*/ 5454502 w 5911702"/>
              <a:gd name="connsiteY86" fmla="*/ 425303 h 4976038"/>
              <a:gd name="connsiteX87" fmla="*/ 5497033 w 5911702"/>
              <a:gd name="connsiteY87" fmla="*/ 223284 h 4976038"/>
              <a:gd name="connsiteX88" fmla="*/ 5528930 w 5911702"/>
              <a:gd name="connsiteY88" fmla="*/ 85061 h 4976038"/>
              <a:gd name="connsiteX89" fmla="*/ 5603358 w 5911702"/>
              <a:gd name="connsiteY89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4033905 w 5911702"/>
              <a:gd name="connsiteY18" fmla="*/ 4288868 h 4976038"/>
              <a:gd name="connsiteX19" fmla="*/ 3944679 w 5911702"/>
              <a:gd name="connsiteY19" fmla="*/ 4253024 h 4976038"/>
              <a:gd name="connsiteX20" fmla="*/ 3923414 w 5911702"/>
              <a:gd name="connsiteY20" fmla="*/ 4401879 h 4976038"/>
              <a:gd name="connsiteX21" fmla="*/ 3987209 w 5911702"/>
              <a:gd name="connsiteY21" fmla="*/ 4486940 h 4976038"/>
              <a:gd name="connsiteX22" fmla="*/ 3953540 w 5911702"/>
              <a:gd name="connsiteY22" fmla="*/ 4548963 h 4976038"/>
              <a:gd name="connsiteX23" fmla="*/ 3749749 w 5911702"/>
              <a:gd name="connsiteY23" fmla="*/ 4568456 h 4976038"/>
              <a:gd name="connsiteX24" fmla="*/ 3584944 w 5911702"/>
              <a:gd name="connsiteY24" fmla="*/ 4591493 h 4976038"/>
              <a:gd name="connsiteX25" fmla="*/ 3505200 w 5911702"/>
              <a:gd name="connsiteY25" fmla="*/ 4587167 h 4976038"/>
              <a:gd name="connsiteX26" fmla="*/ 3370521 w 5911702"/>
              <a:gd name="connsiteY26" fmla="*/ 4561368 h 4976038"/>
              <a:gd name="connsiteX27" fmla="*/ 3115340 w 5911702"/>
              <a:gd name="connsiteY27" fmla="*/ 4529470 h 4976038"/>
              <a:gd name="connsiteX28" fmla="*/ 2764465 w 5911702"/>
              <a:gd name="connsiteY28" fmla="*/ 4593265 h 4976038"/>
              <a:gd name="connsiteX29" fmla="*/ 2842437 w 5911702"/>
              <a:gd name="connsiteY29" fmla="*/ 4894521 h 4976038"/>
              <a:gd name="connsiteX30" fmla="*/ 2551814 w 5911702"/>
              <a:gd name="connsiteY30" fmla="*/ 4976038 h 4976038"/>
              <a:gd name="connsiteX31" fmla="*/ 2275367 w 5911702"/>
              <a:gd name="connsiteY31" fmla="*/ 4912242 h 4976038"/>
              <a:gd name="connsiteX32" fmla="*/ 2179674 w 5911702"/>
              <a:gd name="connsiteY32" fmla="*/ 4688958 h 4976038"/>
              <a:gd name="connsiteX33" fmla="*/ 1903228 w 5911702"/>
              <a:gd name="connsiteY33" fmla="*/ 4455042 h 4976038"/>
              <a:gd name="connsiteX34" fmla="*/ 1807535 w 5911702"/>
              <a:gd name="connsiteY34" fmla="*/ 4104168 h 4976038"/>
              <a:gd name="connsiteX35" fmla="*/ 1733107 w 5911702"/>
              <a:gd name="connsiteY35" fmla="*/ 4058093 h 4976038"/>
              <a:gd name="connsiteX36" fmla="*/ 1711842 w 5911702"/>
              <a:gd name="connsiteY36" fmla="*/ 3987210 h 4976038"/>
              <a:gd name="connsiteX37" fmla="*/ 1639469 w 5911702"/>
              <a:gd name="connsiteY37" fmla="*/ 3997461 h 4976038"/>
              <a:gd name="connsiteX38" fmla="*/ 1435395 w 5911702"/>
              <a:gd name="connsiteY38" fmla="*/ 3978349 h 4976038"/>
              <a:gd name="connsiteX39" fmla="*/ 1403498 w 5911702"/>
              <a:gd name="connsiteY39" fmla="*/ 4047461 h 4976038"/>
              <a:gd name="connsiteX40" fmla="*/ 1399046 w 5911702"/>
              <a:gd name="connsiteY40" fmla="*/ 3971790 h 4976038"/>
              <a:gd name="connsiteX41" fmla="*/ 1395909 w 5911702"/>
              <a:gd name="connsiteY41" fmla="*/ 3900225 h 4976038"/>
              <a:gd name="connsiteX42" fmla="*/ 1390299 w 5911702"/>
              <a:gd name="connsiteY42" fmla="*/ 3905834 h 4976038"/>
              <a:gd name="connsiteX43" fmla="*/ 1329070 w 5911702"/>
              <a:gd name="connsiteY43" fmla="*/ 3955312 h 4976038"/>
              <a:gd name="connsiteX44" fmla="*/ 839972 w 5911702"/>
              <a:gd name="connsiteY44" fmla="*/ 3806456 h 4976038"/>
              <a:gd name="connsiteX45" fmla="*/ 829340 w 5911702"/>
              <a:gd name="connsiteY45" fmla="*/ 3657600 h 4976038"/>
              <a:gd name="connsiteX46" fmla="*/ 691116 w 5911702"/>
              <a:gd name="connsiteY46" fmla="*/ 3542414 h 4976038"/>
              <a:gd name="connsiteX47" fmla="*/ 499730 w 5911702"/>
              <a:gd name="connsiteY47" fmla="*/ 3508744 h 4976038"/>
              <a:gd name="connsiteX48" fmla="*/ 255181 w 5911702"/>
              <a:gd name="connsiteY48" fmla="*/ 3615070 h 4976038"/>
              <a:gd name="connsiteX49" fmla="*/ 63795 w 5911702"/>
              <a:gd name="connsiteY49" fmla="*/ 3678865 h 4976038"/>
              <a:gd name="connsiteX50" fmla="*/ 0 w 5911702"/>
              <a:gd name="connsiteY50" fmla="*/ 3370521 h 4976038"/>
              <a:gd name="connsiteX51" fmla="*/ 191386 w 5911702"/>
              <a:gd name="connsiteY51" fmla="*/ 3136605 h 4976038"/>
              <a:gd name="connsiteX52" fmla="*/ 414670 w 5911702"/>
              <a:gd name="connsiteY52" fmla="*/ 2977117 h 4976038"/>
              <a:gd name="connsiteX53" fmla="*/ 786809 w 5911702"/>
              <a:gd name="connsiteY53" fmla="*/ 2892056 h 4976038"/>
              <a:gd name="connsiteX54" fmla="*/ 988828 w 5911702"/>
              <a:gd name="connsiteY54" fmla="*/ 2785731 h 4976038"/>
              <a:gd name="connsiteX55" fmla="*/ 1222744 w 5911702"/>
              <a:gd name="connsiteY55" fmla="*/ 2626242 h 4976038"/>
              <a:gd name="connsiteX56" fmla="*/ 1584251 w 5911702"/>
              <a:gd name="connsiteY56" fmla="*/ 2562447 h 4976038"/>
              <a:gd name="connsiteX57" fmla="*/ 1509823 w 5911702"/>
              <a:gd name="connsiteY57" fmla="*/ 2456121 h 4976038"/>
              <a:gd name="connsiteX58" fmla="*/ 1329070 w 5911702"/>
              <a:gd name="connsiteY58" fmla="*/ 2339163 h 4976038"/>
              <a:gd name="connsiteX59" fmla="*/ 1392865 w 5911702"/>
              <a:gd name="connsiteY59" fmla="*/ 2179675 h 4976038"/>
              <a:gd name="connsiteX60" fmla="*/ 1371600 w 5911702"/>
              <a:gd name="connsiteY60" fmla="*/ 1967024 h 4976038"/>
              <a:gd name="connsiteX61" fmla="*/ 1531088 w 5911702"/>
              <a:gd name="connsiteY61" fmla="*/ 1860698 h 4976038"/>
              <a:gd name="connsiteX62" fmla="*/ 1669312 w 5911702"/>
              <a:gd name="connsiteY62" fmla="*/ 1956391 h 4976038"/>
              <a:gd name="connsiteX63" fmla="*/ 2030819 w 5911702"/>
              <a:gd name="connsiteY63" fmla="*/ 1977656 h 4976038"/>
              <a:gd name="connsiteX64" fmla="*/ 2349795 w 5911702"/>
              <a:gd name="connsiteY64" fmla="*/ 1924493 h 4976038"/>
              <a:gd name="connsiteX65" fmla="*/ 2466754 w 5911702"/>
              <a:gd name="connsiteY65" fmla="*/ 1765005 h 4976038"/>
              <a:gd name="connsiteX66" fmla="*/ 2668772 w 5911702"/>
              <a:gd name="connsiteY66" fmla="*/ 1711842 h 4976038"/>
              <a:gd name="connsiteX67" fmla="*/ 2892056 w 5911702"/>
              <a:gd name="connsiteY67" fmla="*/ 1722475 h 4976038"/>
              <a:gd name="connsiteX68" fmla="*/ 2987749 w 5911702"/>
              <a:gd name="connsiteY68" fmla="*/ 1679944 h 4976038"/>
              <a:gd name="connsiteX69" fmla="*/ 3115340 w 5911702"/>
              <a:gd name="connsiteY69" fmla="*/ 1658679 h 4976038"/>
              <a:gd name="connsiteX70" fmla="*/ 3157870 w 5911702"/>
              <a:gd name="connsiteY70" fmla="*/ 1765005 h 4976038"/>
              <a:gd name="connsiteX71" fmla="*/ 3157870 w 5911702"/>
              <a:gd name="connsiteY71" fmla="*/ 1903228 h 4976038"/>
              <a:gd name="connsiteX72" fmla="*/ 3359888 w 5911702"/>
              <a:gd name="connsiteY72" fmla="*/ 2009554 h 4976038"/>
              <a:gd name="connsiteX73" fmla="*/ 3476847 w 5911702"/>
              <a:gd name="connsiteY73" fmla="*/ 1871331 h 4976038"/>
              <a:gd name="connsiteX74" fmla="*/ 3498112 w 5911702"/>
              <a:gd name="connsiteY74" fmla="*/ 1722475 h 4976038"/>
              <a:gd name="connsiteX75" fmla="*/ 3487479 w 5911702"/>
              <a:gd name="connsiteY75" fmla="*/ 1467293 h 4976038"/>
              <a:gd name="connsiteX76" fmla="*/ 3530009 w 5911702"/>
              <a:gd name="connsiteY76" fmla="*/ 1297172 h 4976038"/>
              <a:gd name="connsiteX77" fmla="*/ 3657600 w 5911702"/>
              <a:gd name="connsiteY77" fmla="*/ 1254642 h 4976038"/>
              <a:gd name="connsiteX78" fmla="*/ 3742661 w 5911702"/>
              <a:gd name="connsiteY78" fmla="*/ 1254642 h 4976038"/>
              <a:gd name="connsiteX79" fmla="*/ 3902149 w 5911702"/>
              <a:gd name="connsiteY79" fmla="*/ 1382233 h 4976038"/>
              <a:gd name="connsiteX80" fmla="*/ 4189228 w 5911702"/>
              <a:gd name="connsiteY80" fmla="*/ 1392865 h 4976038"/>
              <a:gd name="connsiteX81" fmla="*/ 4455042 w 5911702"/>
              <a:gd name="connsiteY81" fmla="*/ 1329070 h 4976038"/>
              <a:gd name="connsiteX82" fmla="*/ 4497572 w 5911702"/>
              <a:gd name="connsiteY82" fmla="*/ 1180214 h 4976038"/>
              <a:gd name="connsiteX83" fmla="*/ 4720856 w 5911702"/>
              <a:gd name="connsiteY83" fmla="*/ 1052624 h 4976038"/>
              <a:gd name="connsiteX84" fmla="*/ 4954772 w 5911702"/>
              <a:gd name="connsiteY84" fmla="*/ 1041991 h 4976038"/>
              <a:gd name="connsiteX85" fmla="*/ 5167423 w 5911702"/>
              <a:gd name="connsiteY85" fmla="*/ 1052624 h 4976038"/>
              <a:gd name="connsiteX86" fmla="*/ 5326912 w 5911702"/>
              <a:gd name="connsiteY86" fmla="*/ 776177 h 4976038"/>
              <a:gd name="connsiteX87" fmla="*/ 5454502 w 5911702"/>
              <a:gd name="connsiteY87" fmla="*/ 425303 h 4976038"/>
              <a:gd name="connsiteX88" fmla="*/ 5497033 w 5911702"/>
              <a:gd name="connsiteY88" fmla="*/ 223284 h 4976038"/>
              <a:gd name="connsiteX89" fmla="*/ 5528930 w 5911702"/>
              <a:gd name="connsiteY89" fmla="*/ 85061 h 4976038"/>
              <a:gd name="connsiteX90" fmla="*/ 5603358 w 5911702"/>
              <a:gd name="connsiteY90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4033905 w 5911702"/>
              <a:gd name="connsiteY18" fmla="*/ 4288868 h 4976038"/>
              <a:gd name="connsiteX19" fmla="*/ 3944679 w 5911702"/>
              <a:gd name="connsiteY19" fmla="*/ 4253024 h 4976038"/>
              <a:gd name="connsiteX20" fmla="*/ 4010431 w 5911702"/>
              <a:gd name="connsiteY20" fmla="*/ 4332204 h 4976038"/>
              <a:gd name="connsiteX21" fmla="*/ 3923414 w 5911702"/>
              <a:gd name="connsiteY21" fmla="*/ 4401879 h 4976038"/>
              <a:gd name="connsiteX22" fmla="*/ 3987209 w 5911702"/>
              <a:gd name="connsiteY22" fmla="*/ 4486940 h 4976038"/>
              <a:gd name="connsiteX23" fmla="*/ 3953540 w 5911702"/>
              <a:gd name="connsiteY23" fmla="*/ 4548963 h 4976038"/>
              <a:gd name="connsiteX24" fmla="*/ 3749749 w 5911702"/>
              <a:gd name="connsiteY24" fmla="*/ 4568456 h 4976038"/>
              <a:gd name="connsiteX25" fmla="*/ 3584944 w 5911702"/>
              <a:gd name="connsiteY25" fmla="*/ 4591493 h 4976038"/>
              <a:gd name="connsiteX26" fmla="*/ 3505200 w 5911702"/>
              <a:gd name="connsiteY26" fmla="*/ 4587167 h 4976038"/>
              <a:gd name="connsiteX27" fmla="*/ 3370521 w 5911702"/>
              <a:gd name="connsiteY27" fmla="*/ 4561368 h 4976038"/>
              <a:gd name="connsiteX28" fmla="*/ 3115340 w 5911702"/>
              <a:gd name="connsiteY28" fmla="*/ 4529470 h 4976038"/>
              <a:gd name="connsiteX29" fmla="*/ 2764465 w 5911702"/>
              <a:gd name="connsiteY29" fmla="*/ 4593265 h 4976038"/>
              <a:gd name="connsiteX30" fmla="*/ 2842437 w 5911702"/>
              <a:gd name="connsiteY30" fmla="*/ 4894521 h 4976038"/>
              <a:gd name="connsiteX31" fmla="*/ 2551814 w 5911702"/>
              <a:gd name="connsiteY31" fmla="*/ 4976038 h 4976038"/>
              <a:gd name="connsiteX32" fmla="*/ 2275367 w 5911702"/>
              <a:gd name="connsiteY32" fmla="*/ 4912242 h 4976038"/>
              <a:gd name="connsiteX33" fmla="*/ 2179674 w 5911702"/>
              <a:gd name="connsiteY33" fmla="*/ 4688958 h 4976038"/>
              <a:gd name="connsiteX34" fmla="*/ 1903228 w 5911702"/>
              <a:gd name="connsiteY34" fmla="*/ 4455042 h 4976038"/>
              <a:gd name="connsiteX35" fmla="*/ 1807535 w 5911702"/>
              <a:gd name="connsiteY35" fmla="*/ 4104168 h 4976038"/>
              <a:gd name="connsiteX36" fmla="*/ 1733107 w 5911702"/>
              <a:gd name="connsiteY36" fmla="*/ 4058093 h 4976038"/>
              <a:gd name="connsiteX37" fmla="*/ 1711842 w 5911702"/>
              <a:gd name="connsiteY37" fmla="*/ 3987210 h 4976038"/>
              <a:gd name="connsiteX38" fmla="*/ 1639469 w 5911702"/>
              <a:gd name="connsiteY38" fmla="*/ 3997461 h 4976038"/>
              <a:gd name="connsiteX39" fmla="*/ 1435395 w 5911702"/>
              <a:gd name="connsiteY39" fmla="*/ 3978349 h 4976038"/>
              <a:gd name="connsiteX40" fmla="*/ 1403498 w 5911702"/>
              <a:gd name="connsiteY40" fmla="*/ 4047461 h 4976038"/>
              <a:gd name="connsiteX41" fmla="*/ 1399046 w 5911702"/>
              <a:gd name="connsiteY41" fmla="*/ 3971790 h 4976038"/>
              <a:gd name="connsiteX42" fmla="*/ 1395909 w 5911702"/>
              <a:gd name="connsiteY42" fmla="*/ 3900225 h 4976038"/>
              <a:gd name="connsiteX43" fmla="*/ 1390299 w 5911702"/>
              <a:gd name="connsiteY43" fmla="*/ 3905834 h 4976038"/>
              <a:gd name="connsiteX44" fmla="*/ 1329070 w 5911702"/>
              <a:gd name="connsiteY44" fmla="*/ 3955312 h 4976038"/>
              <a:gd name="connsiteX45" fmla="*/ 839972 w 5911702"/>
              <a:gd name="connsiteY45" fmla="*/ 3806456 h 4976038"/>
              <a:gd name="connsiteX46" fmla="*/ 829340 w 5911702"/>
              <a:gd name="connsiteY46" fmla="*/ 3657600 h 4976038"/>
              <a:gd name="connsiteX47" fmla="*/ 691116 w 5911702"/>
              <a:gd name="connsiteY47" fmla="*/ 3542414 h 4976038"/>
              <a:gd name="connsiteX48" fmla="*/ 499730 w 5911702"/>
              <a:gd name="connsiteY48" fmla="*/ 3508744 h 4976038"/>
              <a:gd name="connsiteX49" fmla="*/ 255181 w 5911702"/>
              <a:gd name="connsiteY49" fmla="*/ 3615070 h 4976038"/>
              <a:gd name="connsiteX50" fmla="*/ 63795 w 5911702"/>
              <a:gd name="connsiteY50" fmla="*/ 3678865 h 4976038"/>
              <a:gd name="connsiteX51" fmla="*/ 0 w 5911702"/>
              <a:gd name="connsiteY51" fmla="*/ 3370521 h 4976038"/>
              <a:gd name="connsiteX52" fmla="*/ 191386 w 5911702"/>
              <a:gd name="connsiteY52" fmla="*/ 3136605 h 4976038"/>
              <a:gd name="connsiteX53" fmla="*/ 414670 w 5911702"/>
              <a:gd name="connsiteY53" fmla="*/ 2977117 h 4976038"/>
              <a:gd name="connsiteX54" fmla="*/ 786809 w 5911702"/>
              <a:gd name="connsiteY54" fmla="*/ 2892056 h 4976038"/>
              <a:gd name="connsiteX55" fmla="*/ 988828 w 5911702"/>
              <a:gd name="connsiteY55" fmla="*/ 2785731 h 4976038"/>
              <a:gd name="connsiteX56" fmla="*/ 1222744 w 5911702"/>
              <a:gd name="connsiteY56" fmla="*/ 2626242 h 4976038"/>
              <a:gd name="connsiteX57" fmla="*/ 1584251 w 5911702"/>
              <a:gd name="connsiteY57" fmla="*/ 2562447 h 4976038"/>
              <a:gd name="connsiteX58" fmla="*/ 1509823 w 5911702"/>
              <a:gd name="connsiteY58" fmla="*/ 2456121 h 4976038"/>
              <a:gd name="connsiteX59" fmla="*/ 1329070 w 5911702"/>
              <a:gd name="connsiteY59" fmla="*/ 2339163 h 4976038"/>
              <a:gd name="connsiteX60" fmla="*/ 1392865 w 5911702"/>
              <a:gd name="connsiteY60" fmla="*/ 2179675 h 4976038"/>
              <a:gd name="connsiteX61" fmla="*/ 1371600 w 5911702"/>
              <a:gd name="connsiteY61" fmla="*/ 1967024 h 4976038"/>
              <a:gd name="connsiteX62" fmla="*/ 1531088 w 5911702"/>
              <a:gd name="connsiteY62" fmla="*/ 1860698 h 4976038"/>
              <a:gd name="connsiteX63" fmla="*/ 1669312 w 5911702"/>
              <a:gd name="connsiteY63" fmla="*/ 1956391 h 4976038"/>
              <a:gd name="connsiteX64" fmla="*/ 2030819 w 5911702"/>
              <a:gd name="connsiteY64" fmla="*/ 1977656 h 4976038"/>
              <a:gd name="connsiteX65" fmla="*/ 2349795 w 5911702"/>
              <a:gd name="connsiteY65" fmla="*/ 1924493 h 4976038"/>
              <a:gd name="connsiteX66" fmla="*/ 2466754 w 5911702"/>
              <a:gd name="connsiteY66" fmla="*/ 1765005 h 4976038"/>
              <a:gd name="connsiteX67" fmla="*/ 2668772 w 5911702"/>
              <a:gd name="connsiteY67" fmla="*/ 1711842 h 4976038"/>
              <a:gd name="connsiteX68" fmla="*/ 2892056 w 5911702"/>
              <a:gd name="connsiteY68" fmla="*/ 1722475 h 4976038"/>
              <a:gd name="connsiteX69" fmla="*/ 2987749 w 5911702"/>
              <a:gd name="connsiteY69" fmla="*/ 1679944 h 4976038"/>
              <a:gd name="connsiteX70" fmla="*/ 3115340 w 5911702"/>
              <a:gd name="connsiteY70" fmla="*/ 1658679 h 4976038"/>
              <a:gd name="connsiteX71" fmla="*/ 3157870 w 5911702"/>
              <a:gd name="connsiteY71" fmla="*/ 1765005 h 4976038"/>
              <a:gd name="connsiteX72" fmla="*/ 3157870 w 5911702"/>
              <a:gd name="connsiteY72" fmla="*/ 1903228 h 4976038"/>
              <a:gd name="connsiteX73" fmla="*/ 3359888 w 5911702"/>
              <a:gd name="connsiteY73" fmla="*/ 2009554 h 4976038"/>
              <a:gd name="connsiteX74" fmla="*/ 3476847 w 5911702"/>
              <a:gd name="connsiteY74" fmla="*/ 1871331 h 4976038"/>
              <a:gd name="connsiteX75" fmla="*/ 3498112 w 5911702"/>
              <a:gd name="connsiteY75" fmla="*/ 1722475 h 4976038"/>
              <a:gd name="connsiteX76" fmla="*/ 3487479 w 5911702"/>
              <a:gd name="connsiteY76" fmla="*/ 1467293 h 4976038"/>
              <a:gd name="connsiteX77" fmla="*/ 3530009 w 5911702"/>
              <a:gd name="connsiteY77" fmla="*/ 1297172 h 4976038"/>
              <a:gd name="connsiteX78" fmla="*/ 3657600 w 5911702"/>
              <a:gd name="connsiteY78" fmla="*/ 1254642 h 4976038"/>
              <a:gd name="connsiteX79" fmla="*/ 3742661 w 5911702"/>
              <a:gd name="connsiteY79" fmla="*/ 1254642 h 4976038"/>
              <a:gd name="connsiteX80" fmla="*/ 3902149 w 5911702"/>
              <a:gd name="connsiteY80" fmla="*/ 1382233 h 4976038"/>
              <a:gd name="connsiteX81" fmla="*/ 4189228 w 5911702"/>
              <a:gd name="connsiteY81" fmla="*/ 1392865 h 4976038"/>
              <a:gd name="connsiteX82" fmla="*/ 4455042 w 5911702"/>
              <a:gd name="connsiteY82" fmla="*/ 1329070 h 4976038"/>
              <a:gd name="connsiteX83" fmla="*/ 4497572 w 5911702"/>
              <a:gd name="connsiteY83" fmla="*/ 1180214 h 4976038"/>
              <a:gd name="connsiteX84" fmla="*/ 4720856 w 5911702"/>
              <a:gd name="connsiteY84" fmla="*/ 1052624 h 4976038"/>
              <a:gd name="connsiteX85" fmla="*/ 4954772 w 5911702"/>
              <a:gd name="connsiteY85" fmla="*/ 1041991 h 4976038"/>
              <a:gd name="connsiteX86" fmla="*/ 5167423 w 5911702"/>
              <a:gd name="connsiteY86" fmla="*/ 1052624 h 4976038"/>
              <a:gd name="connsiteX87" fmla="*/ 5326912 w 5911702"/>
              <a:gd name="connsiteY87" fmla="*/ 776177 h 4976038"/>
              <a:gd name="connsiteX88" fmla="*/ 5454502 w 5911702"/>
              <a:gd name="connsiteY88" fmla="*/ 425303 h 4976038"/>
              <a:gd name="connsiteX89" fmla="*/ 5497033 w 5911702"/>
              <a:gd name="connsiteY89" fmla="*/ 223284 h 4976038"/>
              <a:gd name="connsiteX90" fmla="*/ 5528930 w 5911702"/>
              <a:gd name="connsiteY90" fmla="*/ 85061 h 4976038"/>
              <a:gd name="connsiteX91" fmla="*/ 5603358 w 5911702"/>
              <a:gd name="connsiteY91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4033905 w 5911702"/>
              <a:gd name="connsiteY18" fmla="*/ 4288868 h 4976038"/>
              <a:gd name="connsiteX19" fmla="*/ 3944679 w 5911702"/>
              <a:gd name="connsiteY19" fmla="*/ 4253024 h 4976038"/>
              <a:gd name="connsiteX20" fmla="*/ 4027766 w 5911702"/>
              <a:gd name="connsiteY20" fmla="*/ 4327871 h 4976038"/>
              <a:gd name="connsiteX21" fmla="*/ 4010431 w 5911702"/>
              <a:gd name="connsiteY21" fmla="*/ 4332204 h 4976038"/>
              <a:gd name="connsiteX22" fmla="*/ 3923414 w 5911702"/>
              <a:gd name="connsiteY22" fmla="*/ 4401879 h 4976038"/>
              <a:gd name="connsiteX23" fmla="*/ 3987209 w 5911702"/>
              <a:gd name="connsiteY23" fmla="*/ 4486940 h 4976038"/>
              <a:gd name="connsiteX24" fmla="*/ 3953540 w 5911702"/>
              <a:gd name="connsiteY24" fmla="*/ 4548963 h 4976038"/>
              <a:gd name="connsiteX25" fmla="*/ 3749749 w 5911702"/>
              <a:gd name="connsiteY25" fmla="*/ 4568456 h 4976038"/>
              <a:gd name="connsiteX26" fmla="*/ 3584944 w 5911702"/>
              <a:gd name="connsiteY26" fmla="*/ 4591493 h 4976038"/>
              <a:gd name="connsiteX27" fmla="*/ 3505200 w 5911702"/>
              <a:gd name="connsiteY27" fmla="*/ 4587167 h 4976038"/>
              <a:gd name="connsiteX28" fmla="*/ 3370521 w 5911702"/>
              <a:gd name="connsiteY28" fmla="*/ 4561368 h 4976038"/>
              <a:gd name="connsiteX29" fmla="*/ 3115340 w 5911702"/>
              <a:gd name="connsiteY29" fmla="*/ 4529470 h 4976038"/>
              <a:gd name="connsiteX30" fmla="*/ 2764465 w 5911702"/>
              <a:gd name="connsiteY30" fmla="*/ 4593265 h 4976038"/>
              <a:gd name="connsiteX31" fmla="*/ 2842437 w 5911702"/>
              <a:gd name="connsiteY31" fmla="*/ 4894521 h 4976038"/>
              <a:gd name="connsiteX32" fmla="*/ 2551814 w 5911702"/>
              <a:gd name="connsiteY32" fmla="*/ 4976038 h 4976038"/>
              <a:gd name="connsiteX33" fmla="*/ 2275367 w 5911702"/>
              <a:gd name="connsiteY33" fmla="*/ 4912242 h 4976038"/>
              <a:gd name="connsiteX34" fmla="*/ 2179674 w 5911702"/>
              <a:gd name="connsiteY34" fmla="*/ 4688958 h 4976038"/>
              <a:gd name="connsiteX35" fmla="*/ 1903228 w 5911702"/>
              <a:gd name="connsiteY35" fmla="*/ 4455042 h 4976038"/>
              <a:gd name="connsiteX36" fmla="*/ 1807535 w 5911702"/>
              <a:gd name="connsiteY36" fmla="*/ 4104168 h 4976038"/>
              <a:gd name="connsiteX37" fmla="*/ 1733107 w 5911702"/>
              <a:gd name="connsiteY37" fmla="*/ 4058093 h 4976038"/>
              <a:gd name="connsiteX38" fmla="*/ 1711842 w 5911702"/>
              <a:gd name="connsiteY38" fmla="*/ 3987210 h 4976038"/>
              <a:gd name="connsiteX39" fmla="*/ 1639469 w 5911702"/>
              <a:gd name="connsiteY39" fmla="*/ 3997461 h 4976038"/>
              <a:gd name="connsiteX40" fmla="*/ 1435395 w 5911702"/>
              <a:gd name="connsiteY40" fmla="*/ 3978349 h 4976038"/>
              <a:gd name="connsiteX41" fmla="*/ 1403498 w 5911702"/>
              <a:gd name="connsiteY41" fmla="*/ 4047461 h 4976038"/>
              <a:gd name="connsiteX42" fmla="*/ 1399046 w 5911702"/>
              <a:gd name="connsiteY42" fmla="*/ 3971790 h 4976038"/>
              <a:gd name="connsiteX43" fmla="*/ 1395909 w 5911702"/>
              <a:gd name="connsiteY43" fmla="*/ 3900225 h 4976038"/>
              <a:gd name="connsiteX44" fmla="*/ 1390299 w 5911702"/>
              <a:gd name="connsiteY44" fmla="*/ 3905834 h 4976038"/>
              <a:gd name="connsiteX45" fmla="*/ 1329070 w 5911702"/>
              <a:gd name="connsiteY45" fmla="*/ 3955312 h 4976038"/>
              <a:gd name="connsiteX46" fmla="*/ 839972 w 5911702"/>
              <a:gd name="connsiteY46" fmla="*/ 3806456 h 4976038"/>
              <a:gd name="connsiteX47" fmla="*/ 829340 w 5911702"/>
              <a:gd name="connsiteY47" fmla="*/ 3657600 h 4976038"/>
              <a:gd name="connsiteX48" fmla="*/ 691116 w 5911702"/>
              <a:gd name="connsiteY48" fmla="*/ 3542414 h 4976038"/>
              <a:gd name="connsiteX49" fmla="*/ 499730 w 5911702"/>
              <a:gd name="connsiteY49" fmla="*/ 3508744 h 4976038"/>
              <a:gd name="connsiteX50" fmla="*/ 255181 w 5911702"/>
              <a:gd name="connsiteY50" fmla="*/ 3615070 h 4976038"/>
              <a:gd name="connsiteX51" fmla="*/ 63795 w 5911702"/>
              <a:gd name="connsiteY51" fmla="*/ 3678865 h 4976038"/>
              <a:gd name="connsiteX52" fmla="*/ 0 w 5911702"/>
              <a:gd name="connsiteY52" fmla="*/ 3370521 h 4976038"/>
              <a:gd name="connsiteX53" fmla="*/ 191386 w 5911702"/>
              <a:gd name="connsiteY53" fmla="*/ 3136605 h 4976038"/>
              <a:gd name="connsiteX54" fmla="*/ 414670 w 5911702"/>
              <a:gd name="connsiteY54" fmla="*/ 2977117 h 4976038"/>
              <a:gd name="connsiteX55" fmla="*/ 786809 w 5911702"/>
              <a:gd name="connsiteY55" fmla="*/ 2892056 h 4976038"/>
              <a:gd name="connsiteX56" fmla="*/ 988828 w 5911702"/>
              <a:gd name="connsiteY56" fmla="*/ 2785731 h 4976038"/>
              <a:gd name="connsiteX57" fmla="*/ 1222744 w 5911702"/>
              <a:gd name="connsiteY57" fmla="*/ 2626242 h 4976038"/>
              <a:gd name="connsiteX58" fmla="*/ 1584251 w 5911702"/>
              <a:gd name="connsiteY58" fmla="*/ 2562447 h 4976038"/>
              <a:gd name="connsiteX59" fmla="*/ 1509823 w 5911702"/>
              <a:gd name="connsiteY59" fmla="*/ 2456121 h 4976038"/>
              <a:gd name="connsiteX60" fmla="*/ 1329070 w 5911702"/>
              <a:gd name="connsiteY60" fmla="*/ 2339163 h 4976038"/>
              <a:gd name="connsiteX61" fmla="*/ 1392865 w 5911702"/>
              <a:gd name="connsiteY61" fmla="*/ 2179675 h 4976038"/>
              <a:gd name="connsiteX62" fmla="*/ 1371600 w 5911702"/>
              <a:gd name="connsiteY62" fmla="*/ 1967024 h 4976038"/>
              <a:gd name="connsiteX63" fmla="*/ 1531088 w 5911702"/>
              <a:gd name="connsiteY63" fmla="*/ 1860698 h 4976038"/>
              <a:gd name="connsiteX64" fmla="*/ 1669312 w 5911702"/>
              <a:gd name="connsiteY64" fmla="*/ 1956391 h 4976038"/>
              <a:gd name="connsiteX65" fmla="*/ 2030819 w 5911702"/>
              <a:gd name="connsiteY65" fmla="*/ 1977656 h 4976038"/>
              <a:gd name="connsiteX66" fmla="*/ 2349795 w 5911702"/>
              <a:gd name="connsiteY66" fmla="*/ 1924493 h 4976038"/>
              <a:gd name="connsiteX67" fmla="*/ 2466754 w 5911702"/>
              <a:gd name="connsiteY67" fmla="*/ 1765005 h 4976038"/>
              <a:gd name="connsiteX68" fmla="*/ 2668772 w 5911702"/>
              <a:gd name="connsiteY68" fmla="*/ 1711842 h 4976038"/>
              <a:gd name="connsiteX69" fmla="*/ 2892056 w 5911702"/>
              <a:gd name="connsiteY69" fmla="*/ 1722475 h 4976038"/>
              <a:gd name="connsiteX70" fmla="*/ 2987749 w 5911702"/>
              <a:gd name="connsiteY70" fmla="*/ 1679944 h 4976038"/>
              <a:gd name="connsiteX71" fmla="*/ 3115340 w 5911702"/>
              <a:gd name="connsiteY71" fmla="*/ 1658679 h 4976038"/>
              <a:gd name="connsiteX72" fmla="*/ 3157870 w 5911702"/>
              <a:gd name="connsiteY72" fmla="*/ 1765005 h 4976038"/>
              <a:gd name="connsiteX73" fmla="*/ 3157870 w 5911702"/>
              <a:gd name="connsiteY73" fmla="*/ 1903228 h 4976038"/>
              <a:gd name="connsiteX74" fmla="*/ 3359888 w 5911702"/>
              <a:gd name="connsiteY74" fmla="*/ 2009554 h 4976038"/>
              <a:gd name="connsiteX75" fmla="*/ 3476847 w 5911702"/>
              <a:gd name="connsiteY75" fmla="*/ 1871331 h 4976038"/>
              <a:gd name="connsiteX76" fmla="*/ 3498112 w 5911702"/>
              <a:gd name="connsiteY76" fmla="*/ 1722475 h 4976038"/>
              <a:gd name="connsiteX77" fmla="*/ 3487479 w 5911702"/>
              <a:gd name="connsiteY77" fmla="*/ 1467293 h 4976038"/>
              <a:gd name="connsiteX78" fmla="*/ 3530009 w 5911702"/>
              <a:gd name="connsiteY78" fmla="*/ 1297172 h 4976038"/>
              <a:gd name="connsiteX79" fmla="*/ 3657600 w 5911702"/>
              <a:gd name="connsiteY79" fmla="*/ 1254642 h 4976038"/>
              <a:gd name="connsiteX80" fmla="*/ 3742661 w 5911702"/>
              <a:gd name="connsiteY80" fmla="*/ 1254642 h 4976038"/>
              <a:gd name="connsiteX81" fmla="*/ 3902149 w 5911702"/>
              <a:gd name="connsiteY81" fmla="*/ 1382233 h 4976038"/>
              <a:gd name="connsiteX82" fmla="*/ 4189228 w 5911702"/>
              <a:gd name="connsiteY82" fmla="*/ 1392865 h 4976038"/>
              <a:gd name="connsiteX83" fmla="*/ 4455042 w 5911702"/>
              <a:gd name="connsiteY83" fmla="*/ 1329070 h 4976038"/>
              <a:gd name="connsiteX84" fmla="*/ 4497572 w 5911702"/>
              <a:gd name="connsiteY84" fmla="*/ 1180214 h 4976038"/>
              <a:gd name="connsiteX85" fmla="*/ 4720856 w 5911702"/>
              <a:gd name="connsiteY85" fmla="*/ 1052624 h 4976038"/>
              <a:gd name="connsiteX86" fmla="*/ 4954772 w 5911702"/>
              <a:gd name="connsiteY86" fmla="*/ 1041991 h 4976038"/>
              <a:gd name="connsiteX87" fmla="*/ 5167423 w 5911702"/>
              <a:gd name="connsiteY87" fmla="*/ 1052624 h 4976038"/>
              <a:gd name="connsiteX88" fmla="*/ 5326912 w 5911702"/>
              <a:gd name="connsiteY88" fmla="*/ 776177 h 4976038"/>
              <a:gd name="connsiteX89" fmla="*/ 5454502 w 5911702"/>
              <a:gd name="connsiteY89" fmla="*/ 425303 h 4976038"/>
              <a:gd name="connsiteX90" fmla="*/ 5497033 w 5911702"/>
              <a:gd name="connsiteY90" fmla="*/ 223284 h 4976038"/>
              <a:gd name="connsiteX91" fmla="*/ 5528930 w 5911702"/>
              <a:gd name="connsiteY91" fmla="*/ 85061 h 4976038"/>
              <a:gd name="connsiteX92" fmla="*/ 5603358 w 5911702"/>
              <a:gd name="connsiteY92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4033905 w 5911702"/>
              <a:gd name="connsiteY18" fmla="*/ 4288868 h 4976038"/>
              <a:gd name="connsiteX19" fmla="*/ 4020879 w 5911702"/>
              <a:gd name="connsiteY19" fmla="*/ 4253024 h 4976038"/>
              <a:gd name="connsiteX20" fmla="*/ 4027766 w 5911702"/>
              <a:gd name="connsiteY20" fmla="*/ 4327871 h 4976038"/>
              <a:gd name="connsiteX21" fmla="*/ 4010431 w 5911702"/>
              <a:gd name="connsiteY21" fmla="*/ 4332204 h 4976038"/>
              <a:gd name="connsiteX22" fmla="*/ 3923414 w 5911702"/>
              <a:gd name="connsiteY22" fmla="*/ 4401879 h 4976038"/>
              <a:gd name="connsiteX23" fmla="*/ 3987209 w 5911702"/>
              <a:gd name="connsiteY23" fmla="*/ 4486940 h 4976038"/>
              <a:gd name="connsiteX24" fmla="*/ 3953540 w 5911702"/>
              <a:gd name="connsiteY24" fmla="*/ 4548963 h 4976038"/>
              <a:gd name="connsiteX25" fmla="*/ 3749749 w 5911702"/>
              <a:gd name="connsiteY25" fmla="*/ 4568456 h 4976038"/>
              <a:gd name="connsiteX26" fmla="*/ 3584944 w 5911702"/>
              <a:gd name="connsiteY26" fmla="*/ 4591493 h 4976038"/>
              <a:gd name="connsiteX27" fmla="*/ 3505200 w 5911702"/>
              <a:gd name="connsiteY27" fmla="*/ 4587167 h 4976038"/>
              <a:gd name="connsiteX28" fmla="*/ 3370521 w 5911702"/>
              <a:gd name="connsiteY28" fmla="*/ 4561368 h 4976038"/>
              <a:gd name="connsiteX29" fmla="*/ 3115340 w 5911702"/>
              <a:gd name="connsiteY29" fmla="*/ 4529470 h 4976038"/>
              <a:gd name="connsiteX30" fmla="*/ 2764465 w 5911702"/>
              <a:gd name="connsiteY30" fmla="*/ 4593265 h 4976038"/>
              <a:gd name="connsiteX31" fmla="*/ 2842437 w 5911702"/>
              <a:gd name="connsiteY31" fmla="*/ 4894521 h 4976038"/>
              <a:gd name="connsiteX32" fmla="*/ 2551814 w 5911702"/>
              <a:gd name="connsiteY32" fmla="*/ 4976038 h 4976038"/>
              <a:gd name="connsiteX33" fmla="*/ 2275367 w 5911702"/>
              <a:gd name="connsiteY33" fmla="*/ 4912242 h 4976038"/>
              <a:gd name="connsiteX34" fmla="*/ 2179674 w 5911702"/>
              <a:gd name="connsiteY34" fmla="*/ 4688958 h 4976038"/>
              <a:gd name="connsiteX35" fmla="*/ 1903228 w 5911702"/>
              <a:gd name="connsiteY35" fmla="*/ 4455042 h 4976038"/>
              <a:gd name="connsiteX36" fmla="*/ 1807535 w 5911702"/>
              <a:gd name="connsiteY36" fmla="*/ 4104168 h 4976038"/>
              <a:gd name="connsiteX37" fmla="*/ 1733107 w 5911702"/>
              <a:gd name="connsiteY37" fmla="*/ 4058093 h 4976038"/>
              <a:gd name="connsiteX38" fmla="*/ 1711842 w 5911702"/>
              <a:gd name="connsiteY38" fmla="*/ 3987210 h 4976038"/>
              <a:gd name="connsiteX39" fmla="*/ 1639469 w 5911702"/>
              <a:gd name="connsiteY39" fmla="*/ 3997461 h 4976038"/>
              <a:gd name="connsiteX40" fmla="*/ 1435395 w 5911702"/>
              <a:gd name="connsiteY40" fmla="*/ 3978349 h 4976038"/>
              <a:gd name="connsiteX41" fmla="*/ 1403498 w 5911702"/>
              <a:gd name="connsiteY41" fmla="*/ 4047461 h 4976038"/>
              <a:gd name="connsiteX42" fmla="*/ 1399046 w 5911702"/>
              <a:gd name="connsiteY42" fmla="*/ 3971790 h 4976038"/>
              <a:gd name="connsiteX43" fmla="*/ 1395909 w 5911702"/>
              <a:gd name="connsiteY43" fmla="*/ 3900225 h 4976038"/>
              <a:gd name="connsiteX44" fmla="*/ 1390299 w 5911702"/>
              <a:gd name="connsiteY44" fmla="*/ 3905834 h 4976038"/>
              <a:gd name="connsiteX45" fmla="*/ 1329070 w 5911702"/>
              <a:gd name="connsiteY45" fmla="*/ 3955312 h 4976038"/>
              <a:gd name="connsiteX46" fmla="*/ 839972 w 5911702"/>
              <a:gd name="connsiteY46" fmla="*/ 3806456 h 4976038"/>
              <a:gd name="connsiteX47" fmla="*/ 829340 w 5911702"/>
              <a:gd name="connsiteY47" fmla="*/ 3657600 h 4976038"/>
              <a:gd name="connsiteX48" fmla="*/ 691116 w 5911702"/>
              <a:gd name="connsiteY48" fmla="*/ 3542414 h 4976038"/>
              <a:gd name="connsiteX49" fmla="*/ 499730 w 5911702"/>
              <a:gd name="connsiteY49" fmla="*/ 3508744 h 4976038"/>
              <a:gd name="connsiteX50" fmla="*/ 255181 w 5911702"/>
              <a:gd name="connsiteY50" fmla="*/ 3615070 h 4976038"/>
              <a:gd name="connsiteX51" fmla="*/ 63795 w 5911702"/>
              <a:gd name="connsiteY51" fmla="*/ 3678865 h 4976038"/>
              <a:gd name="connsiteX52" fmla="*/ 0 w 5911702"/>
              <a:gd name="connsiteY52" fmla="*/ 3370521 h 4976038"/>
              <a:gd name="connsiteX53" fmla="*/ 191386 w 5911702"/>
              <a:gd name="connsiteY53" fmla="*/ 3136605 h 4976038"/>
              <a:gd name="connsiteX54" fmla="*/ 414670 w 5911702"/>
              <a:gd name="connsiteY54" fmla="*/ 2977117 h 4976038"/>
              <a:gd name="connsiteX55" fmla="*/ 786809 w 5911702"/>
              <a:gd name="connsiteY55" fmla="*/ 2892056 h 4976038"/>
              <a:gd name="connsiteX56" fmla="*/ 988828 w 5911702"/>
              <a:gd name="connsiteY56" fmla="*/ 2785731 h 4976038"/>
              <a:gd name="connsiteX57" fmla="*/ 1222744 w 5911702"/>
              <a:gd name="connsiteY57" fmla="*/ 2626242 h 4976038"/>
              <a:gd name="connsiteX58" fmla="*/ 1584251 w 5911702"/>
              <a:gd name="connsiteY58" fmla="*/ 2562447 h 4976038"/>
              <a:gd name="connsiteX59" fmla="*/ 1509823 w 5911702"/>
              <a:gd name="connsiteY59" fmla="*/ 2456121 h 4976038"/>
              <a:gd name="connsiteX60" fmla="*/ 1329070 w 5911702"/>
              <a:gd name="connsiteY60" fmla="*/ 2339163 h 4976038"/>
              <a:gd name="connsiteX61" fmla="*/ 1392865 w 5911702"/>
              <a:gd name="connsiteY61" fmla="*/ 2179675 h 4976038"/>
              <a:gd name="connsiteX62" fmla="*/ 1371600 w 5911702"/>
              <a:gd name="connsiteY62" fmla="*/ 1967024 h 4976038"/>
              <a:gd name="connsiteX63" fmla="*/ 1531088 w 5911702"/>
              <a:gd name="connsiteY63" fmla="*/ 1860698 h 4976038"/>
              <a:gd name="connsiteX64" fmla="*/ 1669312 w 5911702"/>
              <a:gd name="connsiteY64" fmla="*/ 1956391 h 4976038"/>
              <a:gd name="connsiteX65" fmla="*/ 2030819 w 5911702"/>
              <a:gd name="connsiteY65" fmla="*/ 1977656 h 4976038"/>
              <a:gd name="connsiteX66" fmla="*/ 2349795 w 5911702"/>
              <a:gd name="connsiteY66" fmla="*/ 1924493 h 4976038"/>
              <a:gd name="connsiteX67" fmla="*/ 2466754 w 5911702"/>
              <a:gd name="connsiteY67" fmla="*/ 1765005 h 4976038"/>
              <a:gd name="connsiteX68" fmla="*/ 2668772 w 5911702"/>
              <a:gd name="connsiteY68" fmla="*/ 1711842 h 4976038"/>
              <a:gd name="connsiteX69" fmla="*/ 2892056 w 5911702"/>
              <a:gd name="connsiteY69" fmla="*/ 1722475 h 4976038"/>
              <a:gd name="connsiteX70" fmla="*/ 2987749 w 5911702"/>
              <a:gd name="connsiteY70" fmla="*/ 1679944 h 4976038"/>
              <a:gd name="connsiteX71" fmla="*/ 3115340 w 5911702"/>
              <a:gd name="connsiteY71" fmla="*/ 1658679 h 4976038"/>
              <a:gd name="connsiteX72" fmla="*/ 3157870 w 5911702"/>
              <a:gd name="connsiteY72" fmla="*/ 1765005 h 4976038"/>
              <a:gd name="connsiteX73" fmla="*/ 3157870 w 5911702"/>
              <a:gd name="connsiteY73" fmla="*/ 1903228 h 4976038"/>
              <a:gd name="connsiteX74" fmla="*/ 3359888 w 5911702"/>
              <a:gd name="connsiteY74" fmla="*/ 2009554 h 4976038"/>
              <a:gd name="connsiteX75" fmla="*/ 3476847 w 5911702"/>
              <a:gd name="connsiteY75" fmla="*/ 1871331 h 4976038"/>
              <a:gd name="connsiteX76" fmla="*/ 3498112 w 5911702"/>
              <a:gd name="connsiteY76" fmla="*/ 1722475 h 4976038"/>
              <a:gd name="connsiteX77" fmla="*/ 3487479 w 5911702"/>
              <a:gd name="connsiteY77" fmla="*/ 1467293 h 4976038"/>
              <a:gd name="connsiteX78" fmla="*/ 3530009 w 5911702"/>
              <a:gd name="connsiteY78" fmla="*/ 1297172 h 4976038"/>
              <a:gd name="connsiteX79" fmla="*/ 3657600 w 5911702"/>
              <a:gd name="connsiteY79" fmla="*/ 1254642 h 4976038"/>
              <a:gd name="connsiteX80" fmla="*/ 3742661 w 5911702"/>
              <a:gd name="connsiteY80" fmla="*/ 1254642 h 4976038"/>
              <a:gd name="connsiteX81" fmla="*/ 3902149 w 5911702"/>
              <a:gd name="connsiteY81" fmla="*/ 1382233 h 4976038"/>
              <a:gd name="connsiteX82" fmla="*/ 4189228 w 5911702"/>
              <a:gd name="connsiteY82" fmla="*/ 1392865 h 4976038"/>
              <a:gd name="connsiteX83" fmla="*/ 4455042 w 5911702"/>
              <a:gd name="connsiteY83" fmla="*/ 1329070 h 4976038"/>
              <a:gd name="connsiteX84" fmla="*/ 4497572 w 5911702"/>
              <a:gd name="connsiteY84" fmla="*/ 1180214 h 4976038"/>
              <a:gd name="connsiteX85" fmla="*/ 4720856 w 5911702"/>
              <a:gd name="connsiteY85" fmla="*/ 1052624 h 4976038"/>
              <a:gd name="connsiteX86" fmla="*/ 4954772 w 5911702"/>
              <a:gd name="connsiteY86" fmla="*/ 1041991 h 4976038"/>
              <a:gd name="connsiteX87" fmla="*/ 5167423 w 5911702"/>
              <a:gd name="connsiteY87" fmla="*/ 1052624 h 4976038"/>
              <a:gd name="connsiteX88" fmla="*/ 5326912 w 5911702"/>
              <a:gd name="connsiteY88" fmla="*/ 776177 h 4976038"/>
              <a:gd name="connsiteX89" fmla="*/ 5454502 w 5911702"/>
              <a:gd name="connsiteY89" fmla="*/ 425303 h 4976038"/>
              <a:gd name="connsiteX90" fmla="*/ 5497033 w 5911702"/>
              <a:gd name="connsiteY90" fmla="*/ 223284 h 4976038"/>
              <a:gd name="connsiteX91" fmla="*/ 5528930 w 5911702"/>
              <a:gd name="connsiteY91" fmla="*/ 85061 h 4976038"/>
              <a:gd name="connsiteX92" fmla="*/ 5603358 w 5911702"/>
              <a:gd name="connsiteY92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4033905 w 5911702"/>
              <a:gd name="connsiteY18" fmla="*/ 4288868 h 4976038"/>
              <a:gd name="connsiteX19" fmla="*/ 4020879 w 5911702"/>
              <a:gd name="connsiteY19" fmla="*/ 4253024 h 4976038"/>
              <a:gd name="connsiteX20" fmla="*/ 4027766 w 5911702"/>
              <a:gd name="connsiteY20" fmla="*/ 4327871 h 4976038"/>
              <a:gd name="connsiteX21" fmla="*/ 4010431 w 5911702"/>
              <a:gd name="connsiteY21" fmla="*/ 4332204 h 4976038"/>
              <a:gd name="connsiteX22" fmla="*/ 3923414 w 5911702"/>
              <a:gd name="connsiteY22" fmla="*/ 4401879 h 4976038"/>
              <a:gd name="connsiteX23" fmla="*/ 4006098 w 5911702"/>
              <a:gd name="connsiteY23" fmla="*/ 4407682 h 4976038"/>
              <a:gd name="connsiteX24" fmla="*/ 3987209 w 5911702"/>
              <a:gd name="connsiteY24" fmla="*/ 4486940 h 4976038"/>
              <a:gd name="connsiteX25" fmla="*/ 3953540 w 5911702"/>
              <a:gd name="connsiteY25" fmla="*/ 4548963 h 4976038"/>
              <a:gd name="connsiteX26" fmla="*/ 3749749 w 5911702"/>
              <a:gd name="connsiteY26" fmla="*/ 4568456 h 4976038"/>
              <a:gd name="connsiteX27" fmla="*/ 3584944 w 5911702"/>
              <a:gd name="connsiteY27" fmla="*/ 4591493 h 4976038"/>
              <a:gd name="connsiteX28" fmla="*/ 3505200 w 5911702"/>
              <a:gd name="connsiteY28" fmla="*/ 4587167 h 4976038"/>
              <a:gd name="connsiteX29" fmla="*/ 3370521 w 5911702"/>
              <a:gd name="connsiteY29" fmla="*/ 4561368 h 4976038"/>
              <a:gd name="connsiteX30" fmla="*/ 3115340 w 5911702"/>
              <a:gd name="connsiteY30" fmla="*/ 4529470 h 4976038"/>
              <a:gd name="connsiteX31" fmla="*/ 2764465 w 5911702"/>
              <a:gd name="connsiteY31" fmla="*/ 4593265 h 4976038"/>
              <a:gd name="connsiteX32" fmla="*/ 2842437 w 5911702"/>
              <a:gd name="connsiteY32" fmla="*/ 4894521 h 4976038"/>
              <a:gd name="connsiteX33" fmla="*/ 2551814 w 5911702"/>
              <a:gd name="connsiteY33" fmla="*/ 4976038 h 4976038"/>
              <a:gd name="connsiteX34" fmla="*/ 2275367 w 5911702"/>
              <a:gd name="connsiteY34" fmla="*/ 4912242 h 4976038"/>
              <a:gd name="connsiteX35" fmla="*/ 2179674 w 5911702"/>
              <a:gd name="connsiteY35" fmla="*/ 4688958 h 4976038"/>
              <a:gd name="connsiteX36" fmla="*/ 1903228 w 5911702"/>
              <a:gd name="connsiteY36" fmla="*/ 4455042 h 4976038"/>
              <a:gd name="connsiteX37" fmla="*/ 1807535 w 5911702"/>
              <a:gd name="connsiteY37" fmla="*/ 4104168 h 4976038"/>
              <a:gd name="connsiteX38" fmla="*/ 1733107 w 5911702"/>
              <a:gd name="connsiteY38" fmla="*/ 4058093 h 4976038"/>
              <a:gd name="connsiteX39" fmla="*/ 1711842 w 5911702"/>
              <a:gd name="connsiteY39" fmla="*/ 3987210 h 4976038"/>
              <a:gd name="connsiteX40" fmla="*/ 1639469 w 5911702"/>
              <a:gd name="connsiteY40" fmla="*/ 3997461 h 4976038"/>
              <a:gd name="connsiteX41" fmla="*/ 1435395 w 5911702"/>
              <a:gd name="connsiteY41" fmla="*/ 3978349 h 4976038"/>
              <a:gd name="connsiteX42" fmla="*/ 1403498 w 5911702"/>
              <a:gd name="connsiteY42" fmla="*/ 4047461 h 4976038"/>
              <a:gd name="connsiteX43" fmla="*/ 1399046 w 5911702"/>
              <a:gd name="connsiteY43" fmla="*/ 3971790 h 4976038"/>
              <a:gd name="connsiteX44" fmla="*/ 1395909 w 5911702"/>
              <a:gd name="connsiteY44" fmla="*/ 3900225 h 4976038"/>
              <a:gd name="connsiteX45" fmla="*/ 1390299 w 5911702"/>
              <a:gd name="connsiteY45" fmla="*/ 3905834 h 4976038"/>
              <a:gd name="connsiteX46" fmla="*/ 1329070 w 5911702"/>
              <a:gd name="connsiteY46" fmla="*/ 3955312 h 4976038"/>
              <a:gd name="connsiteX47" fmla="*/ 839972 w 5911702"/>
              <a:gd name="connsiteY47" fmla="*/ 3806456 h 4976038"/>
              <a:gd name="connsiteX48" fmla="*/ 829340 w 5911702"/>
              <a:gd name="connsiteY48" fmla="*/ 3657600 h 4976038"/>
              <a:gd name="connsiteX49" fmla="*/ 691116 w 5911702"/>
              <a:gd name="connsiteY49" fmla="*/ 3542414 h 4976038"/>
              <a:gd name="connsiteX50" fmla="*/ 499730 w 5911702"/>
              <a:gd name="connsiteY50" fmla="*/ 3508744 h 4976038"/>
              <a:gd name="connsiteX51" fmla="*/ 255181 w 5911702"/>
              <a:gd name="connsiteY51" fmla="*/ 3615070 h 4976038"/>
              <a:gd name="connsiteX52" fmla="*/ 63795 w 5911702"/>
              <a:gd name="connsiteY52" fmla="*/ 3678865 h 4976038"/>
              <a:gd name="connsiteX53" fmla="*/ 0 w 5911702"/>
              <a:gd name="connsiteY53" fmla="*/ 3370521 h 4976038"/>
              <a:gd name="connsiteX54" fmla="*/ 191386 w 5911702"/>
              <a:gd name="connsiteY54" fmla="*/ 3136605 h 4976038"/>
              <a:gd name="connsiteX55" fmla="*/ 414670 w 5911702"/>
              <a:gd name="connsiteY55" fmla="*/ 2977117 h 4976038"/>
              <a:gd name="connsiteX56" fmla="*/ 786809 w 5911702"/>
              <a:gd name="connsiteY56" fmla="*/ 2892056 h 4976038"/>
              <a:gd name="connsiteX57" fmla="*/ 988828 w 5911702"/>
              <a:gd name="connsiteY57" fmla="*/ 2785731 h 4976038"/>
              <a:gd name="connsiteX58" fmla="*/ 1222744 w 5911702"/>
              <a:gd name="connsiteY58" fmla="*/ 2626242 h 4976038"/>
              <a:gd name="connsiteX59" fmla="*/ 1584251 w 5911702"/>
              <a:gd name="connsiteY59" fmla="*/ 2562447 h 4976038"/>
              <a:gd name="connsiteX60" fmla="*/ 1509823 w 5911702"/>
              <a:gd name="connsiteY60" fmla="*/ 2456121 h 4976038"/>
              <a:gd name="connsiteX61" fmla="*/ 1329070 w 5911702"/>
              <a:gd name="connsiteY61" fmla="*/ 2339163 h 4976038"/>
              <a:gd name="connsiteX62" fmla="*/ 1392865 w 5911702"/>
              <a:gd name="connsiteY62" fmla="*/ 2179675 h 4976038"/>
              <a:gd name="connsiteX63" fmla="*/ 1371600 w 5911702"/>
              <a:gd name="connsiteY63" fmla="*/ 1967024 h 4976038"/>
              <a:gd name="connsiteX64" fmla="*/ 1531088 w 5911702"/>
              <a:gd name="connsiteY64" fmla="*/ 1860698 h 4976038"/>
              <a:gd name="connsiteX65" fmla="*/ 1669312 w 5911702"/>
              <a:gd name="connsiteY65" fmla="*/ 1956391 h 4976038"/>
              <a:gd name="connsiteX66" fmla="*/ 2030819 w 5911702"/>
              <a:gd name="connsiteY66" fmla="*/ 1977656 h 4976038"/>
              <a:gd name="connsiteX67" fmla="*/ 2349795 w 5911702"/>
              <a:gd name="connsiteY67" fmla="*/ 1924493 h 4976038"/>
              <a:gd name="connsiteX68" fmla="*/ 2466754 w 5911702"/>
              <a:gd name="connsiteY68" fmla="*/ 1765005 h 4976038"/>
              <a:gd name="connsiteX69" fmla="*/ 2668772 w 5911702"/>
              <a:gd name="connsiteY69" fmla="*/ 1711842 h 4976038"/>
              <a:gd name="connsiteX70" fmla="*/ 2892056 w 5911702"/>
              <a:gd name="connsiteY70" fmla="*/ 1722475 h 4976038"/>
              <a:gd name="connsiteX71" fmla="*/ 2987749 w 5911702"/>
              <a:gd name="connsiteY71" fmla="*/ 1679944 h 4976038"/>
              <a:gd name="connsiteX72" fmla="*/ 3115340 w 5911702"/>
              <a:gd name="connsiteY72" fmla="*/ 1658679 h 4976038"/>
              <a:gd name="connsiteX73" fmla="*/ 3157870 w 5911702"/>
              <a:gd name="connsiteY73" fmla="*/ 1765005 h 4976038"/>
              <a:gd name="connsiteX74" fmla="*/ 3157870 w 5911702"/>
              <a:gd name="connsiteY74" fmla="*/ 1903228 h 4976038"/>
              <a:gd name="connsiteX75" fmla="*/ 3359888 w 5911702"/>
              <a:gd name="connsiteY75" fmla="*/ 2009554 h 4976038"/>
              <a:gd name="connsiteX76" fmla="*/ 3476847 w 5911702"/>
              <a:gd name="connsiteY76" fmla="*/ 1871331 h 4976038"/>
              <a:gd name="connsiteX77" fmla="*/ 3498112 w 5911702"/>
              <a:gd name="connsiteY77" fmla="*/ 1722475 h 4976038"/>
              <a:gd name="connsiteX78" fmla="*/ 3487479 w 5911702"/>
              <a:gd name="connsiteY78" fmla="*/ 1467293 h 4976038"/>
              <a:gd name="connsiteX79" fmla="*/ 3530009 w 5911702"/>
              <a:gd name="connsiteY79" fmla="*/ 1297172 h 4976038"/>
              <a:gd name="connsiteX80" fmla="*/ 3657600 w 5911702"/>
              <a:gd name="connsiteY80" fmla="*/ 1254642 h 4976038"/>
              <a:gd name="connsiteX81" fmla="*/ 3742661 w 5911702"/>
              <a:gd name="connsiteY81" fmla="*/ 1254642 h 4976038"/>
              <a:gd name="connsiteX82" fmla="*/ 3902149 w 5911702"/>
              <a:gd name="connsiteY82" fmla="*/ 1382233 h 4976038"/>
              <a:gd name="connsiteX83" fmla="*/ 4189228 w 5911702"/>
              <a:gd name="connsiteY83" fmla="*/ 1392865 h 4976038"/>
              <a:gd name="connsiteX84" fmla="*/ 4455042 w 5911702"/>
              <a:gd name="connsiteY84" fmla="*/ 1329070 h 4976038"/>
              <a:gd name="connsiteX85" fmla="*/ 4497572 w 5911702"/>
              <a:gd name="connsiteY85" fmla="*/ 1180214 h 4976038"/>
              <a:gd name="connsiteX86" fmla="*/ 4720856 w 5911702"/>
              <a:gd name="connsiteY86" fmla="*/ 1052624 h 4976038"/>
              <a:gd name="connsiteX87" fmla="*/ 4954772 w 5911702"/>
              <a:gd name="connsiteY87" fmla="*/ 1041991 h 4976038"/>
              <a:gd name="connsiteX88" fmla="*/ 5167423 w 5911702"/>
              <a:gd name="connsiteY88" fmla="*/ 1052624 h 4976038"/>
              <a:gd name="connsiteX89" fmla="*/ 5326912 w 5911702"/>
              <a:gd name="connsiteY89" fmla="*/ 776177 h 4976038"/>
              <a:gd name="connsiteX90" fmla="*/ 5454502 w 5911702"/>
              <a:gd name="connsiteY90" fmla="*/ 425303 h 4976038"/>
              <a:gd name="connsiteX91" fmla="*/ 5497033 w 5911702"/>
              <a:gd name="connsiteY91" fmla="*/ 223284 h 4976038"/>
              <a:gd name="connsiteX92" fmla="*/ 5528930 w 5911702"/>
              <a:gd name="connsiteY92" fmla="*/ 85061 h 4976038"/>
              <a:gd name="connsiteX93" fmla="*/ 5603358 w 5911702"/>
              <a:gd name="connsiteY93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4033905 w 5911702"/>
              <a:gd name="connsiteY18" fmla="*/ 4288868 h 4976038"/>
              <a:gd name="connsiteX19" fmla="*/ 4020879 w 5911702"/>
              <a:gd name="connsiteY19" fmla="*/ 4253024 h 4976038"/>
              <a:gd name="connsiteX20" fmla="*/ 4027766 w 5911702"/>
              <a:gd name="connsiteY20" fmla="*/ 4327871 h 4976038"/>
              <a:gd name="connsiteX21" fmla="*/ 4010431 w 5911702"/>
              <a:gd name="connsiteY21" fmla="*/ 4332204 h 4976038"/>
              <a:gd name="connsiteX22" fmla="*/ 4075814 w 5911702"/>
              <a:gd name="connsiteY22" fmla="*/ 4325679 h 4976038"/>
              <a:gd name="connsiteX23" fmla="*/ 4006098 w 5911702"/>
              <a:gd name="connsiteY23" fmla="*/ 4407682 h 4976038"/>
              <a:gd name="connsiteX24" fmla="*/ 3987209 w 5911702"/>
              <a:gd name="connsiteY24" fmla="*/ 4486940 h 4976038"/>
              <a:gd name="connsiteX25" fmla="*/ 3953540 w 5911702"/>
              <a:gd name="connsiteY25" fmla="*/ 4548963 h 4976038"/>
              <a:gd name="connsiteX26" fmla="*/ 3749749 w 5911702"/>
              <a:gd name="connsiteY26" fmla="*/ 4568456 h 4976038"/>
              <a:gd name="connsiteX27" fmla="*/ 3584944 w 5911702"/>
              <a:gd name="connsiteY27" fmla="*/ 4591493 h 4976038"/>
              <a:gd name="connsiteX28" fmla="*/ 3505200 w 5911702"/>
              <a:gd name="connsiteY28" fmla="*/ 4587167 h 4976038"/>
              <a:gd name="connsiteX29" fmla="*/ 3370521 w 5911702"/>
              <a:gd name="connsiteY29" fmla="*/ 4561368 h 4976038"/>
              <a:gd name="connsiteX30" fmla="*/ 3115340 w 5911702"/>
              <a:gd name="connsiteY30" fmla="*/ 4529470 h 4976038"/>
              <a:gd name="connsiteX31" fmla="*/ 2764465 w 5911702"/>
              <a:gd name="connsiteY31" fmla="*/ 4593265 h 4976038"/>
              <a:gd name="connsiteX32" fmla="*/ 2842437 w 5911702"/>
              <a:gd name="connsiteY32" fmla="*/ 4894521 h 4976038"/>
              <a:gd name="connsiteX33" fmla="*/ 2551814 w 5911702"/>
              <a:gd name="connsiteY33" fmla="*/ 4976038 h 4976038"/>
              <a:gd name="connsiteX34" fmla="*/ 2275367 w 5911702"/>
              <a:gd name="connsiteY34" fmla="*/ 4912242 h 4976038"/>
              <a:gd name="connsiteX35" fmla="*/ 2179674 w 5911702"/>
              <a:gd name="connsiteY35" fmla="*/ 4688958 h 4976038"/>
              <a:gd name="connsiteX36" fmla="*/ 1903228 w 5911702"/>
              <a:gd name="connsiteY36" fmla="*/ 4455042 h 4976038"/>
              <a:gd name="connsiteX37" fmla="*/ 1807535 w 5911702"/>
              <a:gd name="connsiteY37" fmla="*/ 4104168 h 4976038"/>
              <a:gd name="connsiteX38" fmla="*/ 1733107 w 5911702"/>
              <a:gd name="connsiteY38" fmla="*/ 4058093 h 4976038"/>
              <a:gd name="connsiteX39" fmla="*/ 1711842 w 5911702"/>
              <a:gd name="connsiteY39" fmla="*/ 3987210 h 4976038"/>
              <a:gd name="connsiteX40" fmla="*/ 1639469 w 5911702"/>
              <a:gd name="connsiteY40" fmla="*/ 3997461 h 4976038"/>
              <a:gd name="connsiteX41" fmla="*/ 1435395 w 5911702"/>
              <a:gd name="connsiteY41" fmla="*/ 3978349 h 4976038"/>
              <a:gd name="connsiteX42" fmla="*/ 1403498 w 5911702"/>
              <a:gd name="connsiteY42" fmla="*/ 4047461 h 4976038"/>
              <a:gd name="connsiteX43" fmla="*/ 1399046 w 5911702"/>
              <a:gd name="connsiteY43" fmla="*/ 3971790 h 4976038"/>
              <a:gd name="connsiteX44" fmla="*/ 1395909 w 5911702"/>
              <a:gd name="connsiteY44" fmla="*/ 3900225 h 4976038"/>
              <a:gd name="connsiteX45" fmla="*/ 1390299 w 5911702"/>
              <a:gd name="connsiteY45" fmla="*/ 3905834 h 4976038"/>
              <a:gd name="connsiteX46" fmla="*/ 1329070 w 5911702"/>
              <a:gd name="connsiteY46" fmla="*/ 3955312 h 4976038"/>
              <a:gd name="connsiteX47" fmla="*/ 839972 w 5911702"/>
              <a:gd name="connsiteY47" fmla="*/ 3806456 h 4976038"/>
              <a:gd name="connsiteX48" fmla="*/ 829340 w 5911702"/>
              <a:gd name="connsiteY48" fmla="*/ 3657600 h 4976038"/>
              <a:gd name="connsiteX49" fmla="*/ 691116 w 5911702"/>
              <a:gd name="connsiteY49" fmla="*/ 3542414 h 4976038"/>
              <a:gd name="connsiteX50" fmla="*/ 499730 w 5911702"/>
              <a:gd name="connsiteY50" fmla="*/ 3508744 h 4976038"/>
              <a:gd name="connsiteX51" fmla="*/ 255181 w 5911702"/>
              <a:gd name="connsiteY51" fmla="*/ 3615070 h 4976038"/>
              <a:gd name="connsiteX52" fmla="*/ 63795 w 5911702"/>
              <a:gd name="connsiteY52" fmla="*/ 3678865 h 4976038"/>
              <a:gd name="connsiteX53" fmla="*/ 0 w 5911702"/>
              <a:gd name="connsiteY53" fmla="*/ 3370521 h 4976038"/>
              <a:gd name="connsiteX54" fmla="*/ 191386 w 5911702"/>
              <a:gd name="connsiteY54" fmla="*/ 3136605 h 4976038"/>
              <a:gd name="connsiteX55" fmla="*/ 414670 w 5911702"/>
              <a:gd name="connsiteY55" fmla="*/ 2977117 h 4976038"/>
              <a:gd name="connsiteX56" fmla="*/ 786809 w 5911702"/>
              <a:gd name="connsiteY56" fmla="*/ 2892056 h 4976038"/>
              <a:gd name="connsiteX57" fmla="*/ 988828 w 5911702"/>
              <a:gd name="connsiteY57" fmla="*/ 2785731 h 4976038"/>
              <a:gd name="connsiteX58" fmla="*/ 1222744 w 5911702"/>
              <a:gd name="connsiteY58" fmla="*/ 2626242 h 4976038"/>
              <a:gd name="connsiteX59" fmla="*/ 1584251 w 5911702"/>
              <a:gd name="connsiteY59" fmla="*/ 2562447 h 4976038"/>
              <a:gd name="connsiteX60" fmla="*/ 1509823 w 5911702"/>
              <a:gd name="connsiteY60" fmla="*/ 2456121 h 4976038"/>
              <a:gd name="connsiteX61" fmla="*/ 1329070 w 5911702"/>
              <a:gd name="connsiteY61" fmla="*/ 2339163 h 4976038"/>
              <a:gd name="connsiteX62" fmla="*/ 1392865 w 5911702"/>
              <a:gd name="connsiteY62" fmla="*/ 2179675 h 4976038"/>
              <a:gd name="connsiteX63" fmla="*/ 1371600 w 5911702"/>
              <a:gd name="connsiteY63" fmla="*/ 1967024 h 4976038"/>
              <a:gd name="connsiteX64" fmla="*/ 1531088 w 5911702"/>
              <a:gd name="connsiteY64" fmla="*/ 1860698 h 4976038"/>
              <a:gd name="connsiteX65" fmla="*/ 1669312 w 5911702"/>
              <a:gd name="connsiteY65" fmla="*/ 1956391 h 4976038"/>
              <a:gd name="connsiteX66" fmla="*/ 2030819 w 5911702"/>
              <a:gd name="connsiteY66" fmla="*/ 1977656 h 4976038"/>
              <a:gd name="connsiteX67" fmla="*/ 2349795 w 5911702"/>
              <a:gd name="connsiteY67" fmla="*/ 1924493 h 4976038"/>
              <a:gd name="connsiteX68" fmla="*/ 2466754 w 5911702"/>
              <a:gd name="connsiteY68" fmla="*/ 1765005 h 4976038"/>
              <a:gd name="connsiteX69" fmla="*/ 2668772 w 5911702"/>
              <a:gd name="connsiteY69" fmla="*/ 1711842 h 4976038"/>
              <a:gd name="connsiteX70" fmla="*/ 2892056 w 5911702"/>
              <a:gd name="connsiteY70" fmla="*/ 1722475 h 4976038"/>
              <a:gd name="connsiteX71" fmla="*/ 2987749 w 5911702"/>
              <a:gd name="connsiteY71" fmla="*/ 1679944 h 4976038"/>
              <a:gd name="connsiteX72" fmla="*/ 3115340 w 5911702"/>
              <a:gd name="connsiteY72" fmla="*/ 1658679 h 4976038"/>
              <a:gd name="connsiteX73" fmla="*/ 3157870 w 5911702"/>
              <a:gd name="connsiteY73" fmla="*/ 1765005 h 4976038"/>
              <a:gd name="connsiteX74" fmla="*/ 3157870 w 5911702"/>
              <a:gd name="connsiteY74" fmla="*/ 1903228 h 4976038"/>
              <a:gd name="connsiteX75" fmla="*/ 3359888 w 5911702"/>
              <a:gd name="connsiteY75" fmla="*/ 2009554 h 4976038"/>
              <a:gd name="connsiteX76" fmla="*/ 3476847 w 5911702"/>
              <a:gd name="connsiteY76" fmla="*/ 1871331 h 4976038"/>
              <a:gd name="connsiteX77" fmla="*/ 3498112 w 5911702"/>
              <a:gd name="connsiteY77" fmla="*/ 1722475 h 4976038"/>
              <a:gd name="connsiteX78" fmla="*/ 3487479 w 5911702"/>
              <a:gd name="connsiteY78" fmla="*/ 1467293 h 4976038"/>
              <a:gd name="connsiteX79" fmla="*/ 3530009 w 5911702"/>
              <a:gd name="connsiteY79" fmla="*/ 1297172 h 4976038"/>
              <a:gd name="connsiteX80" fmla="*/ 3657600 w 5911702"/>
              <a:gd name="connsiteY80" fmla="*/ 1254642 h 4976038"/>
              <a:gd name="connsiteX81" fmla="*/ 3742661 w 5911702"/>
              <a:gd name="connsiteY81" fmla="*/ 1254642 h 4976038"/>
              <a:gd name="connsiteX82" fmla="*/ 3902149 w 5911702"/>
              <a:gd name="connsiteY82" fmla="*/ 1382233 h 4976038"/>
              <a:gd name="connsiteX83" fmla="*/ 4189228 w 5911702"/>
              <a:gd name="connsiteY83" fmla="*/ 1392865 h 4976038"/>
              <a:gd name="connsiteX84" fmla="*/ 4455042 w 5911702"/>
              <a:gd name="connsiteY84" fmla="*/ 1329070 h 4976038"/>
              <a:gd name="connsiteX85" fmla="*/ 4497572 w 5911702"/>
              <a:gd name="connsiteY85" fmla="*/ 1180214 h 4976038"/>
              <a:gd name="connsiteX86" fmla="*/ 4720856 w 5911702"/>
              <a:gd name="connsiteY86" fmla="*/ 1052624 h 4976038"/>
              <a:gd name="connsiteX87" fmla="*/ 4954772 w 5911702"/>
              <a:gd name="connsiteY87" fmla="*/ 1041991 h 4976038"/>
              <a:gd name="connsiteX88" fmla="*/ 5167423 w 5911702"/>
              <a:gd name="connsiteY88" fmla="*/ 1052624 h 4976038"/>
              <a:gd name="connsiteX89" fmla="*/ 5326912 w 5911702"/>
              <a:gd name="connsiteY89" fmla="*/ 776177 h 4976038"/>
              <a:gd name="connsiteX90" fmla="*/ 5454502 w 5911702"/>
              <a:gd name="connsiteY90" fmla="*/ 425303 h 4976038"/>
              <a:gd name="connsiteX91" fmla="*/ 5497033 w 5911702"/>
              <a:gd name="connsiteY91" fmla="*/ 223284 h 4976038"/>
              <a:gd name="connsiteX92" fmla="*/ 5528930 w 5911702"/>
              <a:gd name="connsiteY92" fmla="*/ 85061 h 4976038"/>
              <a:gd name="connsiteX93" fmla="*/ 5603358 w 5911702"/>
              <a:gd name="connsiteY93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4033905 w 5911702"/>
              <a:gd name="connsiteY18" fmla="*/ 4288868 h 4976038"/>
              <a:gd name="connsiteX19" fmla="*/ 4020879 w 5911702"/>
              <a:gd name="connsiteY19" fmla="*/ 4253024 h 4976038"/>
              <a:gd name="connsiteX20" fmla="*/ 4027766 w 5911702"/>
              <a:gd name="connsiteY20" fmla="*/ 4327871 h 4976038"/>
              <a:gd name="connsiteX21" fmla="*/ 4010431 w 5911702"/>
              <a:gd name="connsiteY21" fmla="*/ 4332204 h 4976038"/>
              <a:gd name="connsiteX22" fmla="*/ 4075814 w 5911702"/>
              <a:gd name="connsiteY22" fmla="*/ 4325679 h 4976038"/>
              <a:gd name="connsiteX23" fmla="*/ 4006098 w 5911702"/>
              <a:gd name="connsiteY23" fmla="*/ 4483882 h 4976038"/>
              <a:gd name="connsiteX24" fmla="*/ 3987209 w 5911702"/>
              <a:gd name="connsiteY24" fmla="*/ 4486940 h 4976038"/>
              <a:gd name="connsiteX25" fmla="*/ 3953540 w 5911702"/>
              <a:gd name="connsiteY25" fmla="*/ 4548963 h 4976038"/>
              <a:gd name="connsiteX26" fmla="*/ 3749749 w 5911702"/>
              <a:gd name="connsiteY26" fmla="*/ 4568456 h 4976038"/>
              <a:gd name="connsiteX27" fmla="*/ 3584944 w 5911702"/>
              <a:gd name="connsiteY27" fmla="*/ 4591493 h 4976038"/>
              <a:gd name="connsiteX28" fmla="*/ 3505200 w 5911702"/>
              <a:gd name="connsiteY28" fmla="*/ 4587167 h 4976038"/>
              <a:gd name="connsiteX29" fmla="*/ 3370521 w 5911702"/>
              <a:gd name="connsiteY29" fmla="*/ 4561368 h 4976038"/>
              <a:gd name="connsiteX30" fmla="*/ 3115340 w 5911702"/>
              <a:gd name="connsiteY30" fmla="*/ 4529470 h 4976038"/>
              <a:gd name="connsiteX31" fmla="*/ 2764465 w 5911702"/>
              <a:gd name="connsiteY31" fmla="*/ 4593265 h 4976038"/>
              <a:gd name="connsiteX32" fmla="*/ 2842437 w 5911702"/>
              <a:gd name="connsiteY32" fmla="*/ 4894521 h 4976038"/>
              <a:gd name="connsiteX33" fmla="*/ 2551814 w 5911702"/>
              <a:gd name="connsiteY33" fmla="*/ 4976038 h 4976038"/>
              <a:gd name="connsiteX34" fmla="*/ 2275367 w 5911702"/>
              <a:gd name="connsiteY34" fmla="*/ 4912242 h 4976038"/>
              <a:gd name="connsiteX35" fmla="*/ 2179674 w 5911702"/>
              <a:gd name="connsiteY35" fmla="*/ 4688958 h 4976038"/>
              <a:gd name="connsiteX36" fmla="*/ 1903228 w 5911702"/>
              <a:gd name="connsiteY36" fmla="*/ 4455042 h 4976038"/>
              <a:gd name="connsiteX37" fmla="*/ 1807535 w 5911702"/>
              <a:gd name="connsiteY37" fmla="*/ 4104168 h 4976038"/>
              <a:gd name="connsiteX38" fmla="*/ 1733107 w 5911702"/>
              <a:gd name="connsiteY38" fmla="*/ 4058093 h 4976038"/>
              <a:gd name="connsiteX39" fmla="*/ 1711842 w 5911702"/>
              <a:gd name="connsiteY39" fmla="*/ 3987210 h 4976038"/>
              <a:gd name="connsiteX40" fmla="*/ 1639469 w 5911702"/>
              <a:gd name="connsiteY40" fmla="*/ 3997461 h 4976038"/>
              <a:gd name="connsiteX41" fmla="*/ 1435395 w 5911702"/>
              <a:gd name="connsiteY41" fmla="*/ 3978349 h 4976038"/>
              <a:gd name="connsiteX42" fmla="*/ 1403498 w 5911702"/>
              <a:gd name="connsiteY42" fmla="*/ 4047461 h 4976038"/>
              <a:gd name="connsiteX43" fmla="*/ 1399046 w 5911702"/>
              <a:gd name="connsiteY43" fmla="*/ 3971790 h 4976038"/>
              <a:gd name="connsiteX44" fmla="*/ 1395909 w 5911702"/>
              <a:gd name="connsiteY44" fmla="*/ 3900225 h 4976038"/>
              <a:gd name="connsiteX45" fmla="*/ 1390299 w 5911702"/>
              <a:gd name="connsiteY45" fmla="*/ 3905834 h 4976038"/>
              <a:gd name="connsiteX46" fmla="*/ 1329070 w 5911702"/>
              <a:gd name="connsiteY46" fmla="*/ 3955312 h 4976038"/>
              <a:gd name="connsiteX47" fmla="*/ 839972 w 5911702"/>
              <a:gd name="connsiteY47" fmla="*/ 3806456 h 4976038"/>
              <a:gd name="connsiteX48" fmla="*/ 829340 w 5911702"/>
              <a:gd name="connsiteY48" fmla="*/ 3657600 h 4976038"/>
              <a:gd name="connsiteX49" fmla="*/ 691116 w 5911702"/>
              <a:gd name="connsiteY49" fmla="*/ 3542414 h 4976038"/>
              <a:gd name="connsiteX50" fmla="*/ 499730 w 5911702"/>
              <a:gd name="connsiteY50" fmla="*/ 3508744 h 4976038"/>
              <a:gd name="connsiteX51" fmla="*/ 255181 w 5911702"/>
              <a:gd name="connsiteY51" fmla="*/ 3615070 h 4976038"/>
              <a:gd name="connsiteX52" fmla="*/ 63795 w 5911702"/>
              <a:gd name="connsiteY52" fmla="*/ 3678865 h 4976038"/>
              <a:gd name="connsiteX53" fmla="*/ 0 w 5911702"/>
              <a:gd name="connsiteY53" fmla="*/ 3370521 h 4976038"/>
              <a:gd name="connsiteX54" fmla="*/ 191386 w 5911702"/>
              <a:gd name="connsiteY54" fmla="*/ 3136605 h 4976038"/>
              <a:gd name="connsiteX55" fmla="*/ 414670 w 5911702"/>
              <a:gd name="connsiteY55" fmla="*/ 2977117 h 4976038"/>
              <a:gd name="connsiteX56" fmla="*/ 786809 w 5911702"/>
              <a:gd name="connsiteY56" fmla="*/ 2892056 h 4976038"/>
              <a:gd name="connsiteX57" fmla="*/ 988828 w 5911702"/>
              <a:gd name="connsiteY57" fmla="*/ 2785731 h 4976038"/>
              <a:gd name="connsiteX58" fmla="*/ 1222744 w 5911702"/>
              <a:gd name="connsiteY58" fmla="*/ 2626242 h 4976038"/>
              <a:gd name="connsiteX59" fmla="*/ 1584251 w 5911702"/>
              <a:gd name="connsiteY59" fmla="*/ 2562447 h 4976038"/>
              <a:gd name="connsiteX60" fmla="*/ 1509823 w 5911702"/>
              <a:gd name="connsiteY60" fmla="*/ 2456121 h 4976038"/>
              <a:gd name="connsiteX61" fmla="*/ 1329070 w 5911702"/>
              <a:gd name="connsiteY61" fmla="*/ 2339163 h 4976038"/>
              <a:gd name="connsiteX62" fmla="*/ 1392865 w 5911702"/>
              <a:gd name="connsiteY62" fmla="*/ 2179675 h 4976038"/>
              <a:gd name="connsiteX63" fmla="*/ 1371600 w 5911702"/>
              <a:gd name="connsiteY63" fmla="*/ 1967024 h 4976038"/>
              <a:gd name="connsiteX64" fmla="*/ 1531088 w 5911702"/>
              <a:gd name="connsiteY64" fmla="*/ 1860698 h 4976038"/>
              <a:gd name="connsiteX65" fmla="*/ 1669312 w 5911702"/>
              <a:gd name="connsiteY65" fmla="*/ 1956391 h 4976038"/>
              <a:gd name="connsiteX66" fmla="*/ 2030819 w 5911702"/>
              <a:gd name="connsiteY66" fmla="*/ 1977656 h 4976038"/>
              <a:gd name="connsiteX67" fmla="*/ 2349795 w 5911702"/>
              <a:gd name="connsiteY67" fmla="*/ 1924493 h 4976038"/>
              <a:gd name="connsiteX68" fmla="*/ 2466754 w 5911702"/>
              <a:gd name="connsiteY68" fmla="*/ 1765005 h 4976038"/>
              <a:gd name="connsiteX69" fmla="*/ 2668772 w 5911702"/>
              <a:gd name="connsiteY69" fmla="*/ 1711842 h 4976038"/>
              <a:gd name="connsiteX70" fmla="*/ 2892056 w 5911702"/>
              <a:gd name="connsiteY70" fmla="*/ 1722475 h 4976038"/>
              <a:gd name="connsiteX71" fmla="*/ 2987749 w 5911702"/>
              <a:gd name="connsiteY71" fmla="*/ 1679944 h 4976038"/>
              <a:gd name="connsiteX72" fmla="*/ 3115340 w 5911702"/>
              <a:gd name="connsiteY72" fmla="*/ 1658679 h 4976038"/>
              <a:gd name="connsiteX73" fmla="*/ 3157870 w 5911702"/>
              <a:gd name="connsiteY73" fmla="*/ 1765005 h 4976038"/>
              <a:gd name="connsiteX74" fmla="*/ 3157870 w 5911702"/>
              <a:gd name="connsiteY74" fmla="*/ 1903228 h 4976038"/>
              <a:gd name="connsiteX75" fmla="*/ 3359888 w 5911702"/>
              <a:gd name="connsiteY75" fmla="*/ 2009554 h 4976038"/>
              <a:gd name="connsiteX76" fmla="*/ 3476847 w 5911702"/>
              <a:gd name="connsiteY76" fmla="*/ 1871331 h 4976038"/>
              <a:gd name="connsiteX77" fmla="*/ 3498112 w 5911702"/>
              <a:gd name="connsiteY77" fmla="*/ 1722475 h 4976038"/>
              <a:gd name="connsiteX78" fmla="*/ 3487479 w 5911702"/>
              <a:gd name="connsiteY78" fmla="*/ 1467293 h 4976038"/>
              <a:gd name="connsiteX79" fmla="*/ 3530009 w 5911702"/>
              <a:gd name="connsiteY79" fmla="*/ 1297172 h 4976038"/>
              <a:gd name="connsiteX80" fmla="*/ 3657600 w 5911702"/>
              <a:gd name="connsiteY80" fmla="*/ 1254642 h 4976038"/>
              <a:gd name="connsiteX81" fmla="*/ 3742661 w 5911702"/>
              <a:gd name="connsiteY81" fmla="*/ 1254642 h 4976038"/>
              <a:gd name="connsiteX82" fmla="*/ 3902149 w 5911702"/>
              <a:gd name="connsiteY82" fmla="*/ 1382233 h 4976038"/>
              <a:gd name="connsiteX83" fmla="*/ 4189228 w 5911702"/>
              <a:gd name="connsiteY83" fmla="*/ 1392865 h 4976038"/>
              <a:gd name="connsiteX84" fmla="*/ 4455042 w 5911702"/>
              <a:gd name="connsiteY84" fmla="*/ 1329070 h 4976038"/>
              <a:gd name="connsiteX85" fmla="*/ 4497572 w 5911702"/>
              <a:gd name="connsiteY85" fmla="*/ 1180214 h 4976038"/>
              <a:gd name="connsiteX86" fmla="*/ 4720856 w 5911702"/>
              <a:gd name="connsiteY86" fmla="*/ 1052624 h 4976038"/>
              <a:gd name="connsiteX87" fmla="*/ 4954772 w 5911702"/>
              <a:gd name="connsiteY87" fmla="*/ 1041991 h 4976038"/>
              <a:gd name="connsiteX88" fmla="*/ 5167423 w 5911702"/>
              <a:gd name="connsiteY88" fmla="*/ 1052624 h 4976038"/>
              <a:gd name="connsiteX89" fmla="*/ 5326912 w 5911702"/>
              <a:gd name="connsiteY89" fmla="*/ 776177 h 4976038"/>
              <a:gd name="connsiteX90" fmla="*/ 5454502 w 5911702"/>
              <a:gd name="connsiteY90" fmla="*/ 425303 h 4976038"/>
              <a:gd name="connsiteX91" fmla="*/ 5497033 w 5911702"/>
              <a:gd name="connsiteY91" fmla="*/ 223284 h 4976038"/>
              <a:gd name="connsiteX92" fmla="*/ 5528930 w 5911702"/>
              <a:gd name="connsiteY92" fmla="*/ 85061 h 4976038"/>
              <a:gd name="connsiteX93" fmla="*/ 5603358 w 5911702"/>
              <a:gd name="connsiteY93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4033905 w 5911702"/>
              <a:gd name="connsiteY18" fmla="*/ 4288868 h 4976038"/>
              <a:gd name="connsiteX19" fmla="*/ 4020879 w 5911702"/>
              <a:gd name="connsiteY19" fmla="*/ 4253024 h 4976038"/>
              <a:gd name="connsiteX20" fmla="*/ 4027766 w 5911702"/>
              <a:gd name="connsiteY20" fmla="*/ 4327871 h 4976038"/>
              <a:gd name="connsiteX21" fmla="*/ 4010431 w 5911702"/>
              <a:gd name="connsiteY21" fmla="*/ 4332204 h 4976038"/>
              <a:gd name="connsiteX22" fmla="*/ 4075814 w 5911702"/>
              <a:gd name="connsiteY22" fmla="*/ 4325679 h 4976038"/>
              <a:gd name="connsiteX23" fmla="*/ 4006098 w 5911702"/>
              <a:gd name="connsiteY23" fmla="*/ 4483882 h 4976038"/>
              <a:gd name="connsiteX24" fmla="*/ 3987209 w 5911702"/>
              <a:gd name="connsiteY24" fmla="*/ 4486940 h 4976038"/>
              <a:gd name="connsiteX25" fmla="*/ 3953540 w 5911702"/>
              <a:gd name="connsiteY25" fmla="*/ 4548963 h 4976038"/>
              <a:gd name="connsiteX26" fmla="*/ 3749749 w 5911702"/>
              <a:gd name="connsiteY26" fmla="*/ 4568456 h 4976038"/>
              <a:gd name="connsiteX27" fmla="*/ 3584944 w 5911702"/>
              <a:gd name="connsiteY27" fmla="*/ 4591493 h 4976038"/>
              <a:gd name="connsiteX28" fmla="*/ 3505200 w 5911702"/>
              <a:gd name="connsiteY28" fmla="*/ 4587167 h 4976038"/>
              <a:gd name="connsiteX29" fmla="*/ 3370521 w 5911702"/>
              <a:gd name="connsiteY29" fmla="*/ 4561368 h 4976038"/>
              <a:gd name="connsiteX30" fmla="*/ 3115340 w 5911702"/>
              <a:gd name="connsiteY30" fmla="*/ 4529470 h 4976038"/>
              <a:gd name="connsiteX31" fmla="*/ 2764465 w 5911702"/>
              <a:gd name="connsiteY31" fmla="*/ 4593265 h 4976038"/>
              <a:gd name="connsiteX32" fmla="*/ 2842437 w 5911702"/>
              <a:gd name="connsiteY32" fmla="*/ 4894521 h 4976038"/>
              <a:gd name="connsiteX33" fmla="*/ 2551814 w 5911702"/>
              <a:gd name="connsiteY33" fmla="*/ 4976038 h 4976038"/>
              <a:gd name="connsiteX34" fmla="*/ 2275367 w 5911702"/>
              <a:gd name="connsiteY34" fmla="*/ 4912242 h 4976038"/>
              <a:gd name="connsiteX35" fmla="*/ 2179674 w 5911702"/>
              <a:gd name="connsiteY35" fmla="*/ 4688958 h 4976038"/>
              <a:gd name="connsiteX36" fmla="*/ 1903228 w 5911702"/>
              <a:gd name="connsiteY36" fmla="*/ 4455042 h 4976038"/>
              <a:gd name="connsiteX37" fmla="*/ 1807535 w 5911702"/>
              <a:gd name="connsiteY37" fmla="*/ 4104168 h 4976038"/>
              <a:gd name="connsiteX38" fmla="*/ 1733107 w 5911702"/>
              <a:gd name="connsiteY38" fmla="*/ 4058093 h 4976038"/>
              <a:gd name="connsiteX39" fmla="*/ 1711842 w 5911702"/>
              <a:gd name="connsiteY39" fmla="*/ 3987210 h 4976038"/>
              <a:gd name="connsiteX40" fmla="*/ 1639469 w 5911702"/>
              <a:gd name="connsiteY40" fmla="*/ 3997461 h 4976038"/>
              <a:gd name="connsiteX41" fmla="*/ 1435395 w 5911702"/>
              <a:gd name="connsiteY41" fmla="*/ 3978349 h 4976038"/>
              <a:gd name="connsiteX42" fmla="*/ 1403498 w 5911702"/>
              <a:gd name="connsiteY42" fmla="*/ 4047461 h 4976038"/>
              <a:gd name="connsiteX43" fmla="*/ 1399046 w 5911702"/>
              <a:gd name="connsiteY43" fmla="*/ 3971790 h 4976038"/>
              <a:gd name="connsiteX44" fmla="*/ 1395909 w 5911702"/>
              <a:gd name="connsiteY44" fmla="*/ 3900225 h 4976038"/>
              <a:gd name="connsiteX45" fmla="*/ 1390299 w 5911702"/>
              <a:gd name="connsiteY45" fmla="*/ 3905834 h 4976038"/>
              <a:gd name="connsiteX46" fmla="*/ 1329070 w 5911702"/>
              <a:gd name="connsiteY46" fmla="*/ 3955312 h 4976038"/>
              <a:gd name="connsiteX47" fmla="*/ 839972 w 5911702"/>
              <a:gd name="connsiteY47" fmla="*/ 3806456 h 4976038"/>
              <a:gd name="connsiteX48" fmla="*/ 829340 w 5911702"/>
              <a:gd name="connsiteY48" fmla="*/ 3657600 h 4976038"/>
              <a:gd name="connsiteX49" fmla="*/ 691116 w 5911702"/>
              <a:gd name="connsiteY49" fmla="*/ 3542414 h 4976038"/>
              <a:gd name="connsiteX50" fmla="*/ 499730 w 5911702"/>
              <a:gd name="connsiteY50" fmla="*/ 3508744 h 4976038"/>
              <a:gd name="connsiteX51" fmla="*/ 255181 w 5911702"/>
              <a:gd name="connsiteY51" fmla="*/ 3615070 h 4976038"/>
              <a:gd name="connsiteX52" fmla="*/ 63795 w 5911702"/>
              <a:gd name="connsiteY52" fmla="*/ 3678865 h 4976038"/>
              <a:gd name="connsiteX53" fmla="*/ 0 w 5911702"/>
              <a:gd name="connsiteY53" fmla="*/ 3370521 h 4976038"/>
              <a:gd name="connsiteX54" fmla="*/ 191386 w 5911702"/>
              <a:gd name="connsiteY54" fmla="*/ 3136605 h 4976038"/>
              <a:gd name="connsiteX55" fmla="*/ 414670 w 5911702"/>
              <a:gd name="connsiteY55" fmla="*/ 2977117 h 4976038"/>
              <a:gd name="connsiteX56" fmla="*/ 786809 w 5911702"/>
              <a:gd name="connsiteY56" fmla="*/ 2892056 h 4976038"/>
              <a:gd name="connsiteX57" fmla="*/ 988828 w 5911702"/>
              <a:gd name="connsiteY57" fmla="*/ 2785731 h 4976038"/>
              <a:gd name="connsiteX58" fmla="*/ 1222744 w 5911702"/>
              <a:gd name="connsiteY58" fmla="*/ 2626242 h 4976038"/>
              <a:gd name="connsiteX59" fmla="*/ 1584251 w 5911702"/>
              <a:gd name="connsiteY59" fmla="*/ 2562447 h 4976038"/>
              <a:gd name="connsiteX60" fmla="*/ 1509823 w 5911702"/>
              <a:gd name="connsiteY60" fmla="*/ 2456121 h 4976038"/>
              <a:gd name="connsiteX61" fmla="*/ 1329070 w 5911702"/>
              <a:gd name="connsiteY61" fmla="*/ 2339163 h 4976038"/>
              <a:gd name="connsiteX62" fmla="*/ 1392865 w 5911702"/>
              <a:gd name="connsiteY62" fmla="*/ 2179675 h 4976038"/>
              <a:gd name="connsiteX63" fmla="*/ 1371600 w 5911702"/>
              <a:gd name="connsiteY63" fmla="*/ 1967024 h 4976038"/>
              <a:gd name="connsiteX64" fmla="*/ 1531088 w 5911702"/>
              <a:gd name="connsiteY64" fmla="*/ 1860698 h 4976038"/>
              <a:gd name="connsiteX65" fmla="*/ 1669312 w 5911702"/>
              <a:gd name="connsiteY65" fmla="*/ 1956391 h 4976038"/>
              <a:gd name="connsiteX66" fmla="*/ 2030819 w 5911702"/>
              <a:gd name="connsiteY66" fmla="*/ 1977656 h 4976038"/>
              <a:gd name="connsiteX67" fmla="*/ 2349795 w 5911702"/>
              <a:gd name="connsiteY67" fmla="*/ 1924493 h 4976038"/>
              <a:gd name="connsiteX68" fmla="*/ 2466754 w 5911702"/>
              <a:gd name="connsiteY68" fmla="*/ 1765005 h 4976038"/>
              <a:gd name="connsiteX69" fmla="*/ 2668772 w 5911702"/>
              <a:gd name="connsiteY69" fmla="*/ 1711842 h 4976038"/>
              <a:gd name="connsiteX70" fmla="*/ 2892056 w 5911702"/>
              <a:gd name="connsiteY70" fmla="*/ 1722475 h 4976038"/>
              <a:gd name="connsiteX71" fmla="*/ 2987749 w 5911702"/>
              <a:gd name="connsiteY71" fmla="*/ 1679944 h 4976038"/>
              <a:gd name="connsiteX72" fmla="*/ 3115340 w 5911702"/>
              <a:gd name="connsiteY72" fmla="*/ 1658679 h 4976038"/>
              <a:gd name="connsiteX73" fmla="*/ 3157870 w 5911702"/>
              <a:gd name="connsiteY73" fmla="*/ 1765005 h 4976038"/>
              <a:gd name="connsiteX74" fmla="*/ 3157870 w 5911702"/>
              <a:gd name="connsiteY74" fmla="*/ 1903228 h 4976038"/>
              <a:gd name="connsiteX75" fmla="*/ 3359888 w 5911702"/>
              <a:gd name="connsiteY75" fmla="*/ 2009554 h 4976038"/>
              <a:gd name="connsiteX76" fmla="*/ 3476847 w 5911702"/>
              <a:gd name="connsiteY76" fmla="*/ 1871331 h 4976038"/>
              <a:gd name="connsiteX77" fmla="*/ 3498112 w 5911702"/>
              <a:gd name="connsiteY77" fmla="*/ 1722475 h 4976038"/>
              <a:gd name="connsiteX78" fmla="*/ 3487479 w 5911702"/>
              <a:gd name="connsiteY78" fmla="*/ 1467293 h 4976038"/>
              <a:gd name="connsiteX79" fmla="*/ 3530009 w 5911702"/>
              <a:gd name="connsiteY79" fmla="*/ 1297172 h 4976038"/>
              <a:gd name="connsiteX80" fmla="*/ 3657600 w 5911702"/>
              <a:gd name="connsiteY80" fmla="*/ 1254642 h 4976038"/>
              <a:gd name="connsiteX81" fmla="*/ 3742661 w 5911702"/>
              <a:gd name="connsiteY81" fmla="*/ 1254642 h 4976038"/>
              <a:gd name="connsiteX82" fmla="*/ 3902149 w 5911702"/>
              <a:gd name="connsiteY82" fmla="*/ 1382233 h 4976038"/>
              <a:gd name="connsiteX83" fmla="*/ 4189228 w 5911702"/>
              <a:gd name="connsiteY83" fmla="*/ 1392865 h 4976038"/>
              <a:gd name="connsiteX84" fmla="*/ 4455042 w 5911702"/>
              <a:gd name="connsiteY84" fmla="*/ 1329070 h 4976038"/>
              <a:gd name="connsiteX85" fmla="*/ 4497572 w 5911702"/>
              <a:gd name="connsiteY85" fmla="*/ 1180214 h 4976038"/>
              <a:gd name="connsiteX86" fmla="*/ 4720856 w 5911702"/>
              <a:gd name="connsiteY86" fmla="*/ 1052624 h 4976038"/>
              <a:gd name="connsiteX87" fmla="*/ 4954772 w 5911702"/>
              <a:gd name="connsiteY87" fmla="*/ 1041991 h 4976038"/>
              <a:gd name="connsiteX88" fmla="*/ 5167423 w 5911702"/>
              <a:gd name="connsiteY88" fmla="*/ 1052624 h 4976038"/>
              <a:gd name="connsiteX89" fmla="*/ 5326912 w 5911702"/>
              <a:gd name="connsiteY89" fmla="*/ 776177 h 4976038"/>
              <a:gd name="connsiteX90" fmla="*/ 5454502 w 5911702"/>
              <a:gd name="connsiteY90" fmla="*/ 425303 h 4976038"/>
              <a:gd name="connsiteX91" fmla="*/ 5497033 w 5911702"/>
              <a:gd name="connsiteY91" fmla="*/ 223284 h 4976038"/>
              <a:gd name="connsiteX92" fmla="*/ 5528930 w 5911702"/>
              <a:gd name="connsiteY92" fmla="*/ 85061 h 4976038"/>
              <a:gd name="connsiteX93" fmla="*/ 5603358 w 5911702"/>
              <a:gd name="connsiteY93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4033905 w 5911702"/>
              <a:gd name="connsiteY18" fmla="*/ 4288868 h 4976038"/>
              <a:gd name="connsiteX19" fmla="*/ 4020879 w 5911702"/>
              <a:gd name="connsiteY19" fmla="*/ 4253024 h 4976038"/>
              <a:gd name="connsiteX20" fmla="*/ 4027766 w 5911702"/>
              <a:gd name="connsiteY20" fmla="*/ 4327871 h 4976038"/>
              <a:gd name="connsiteX21" fmla="*/ 4010431 w 5911702"/>
              <a:gd name="connsiteY21" fmla="*/ 4332204 h 4976038"/>
              <a:gd name="connsiteX22" fmla="*/ 4075814 w 5911702"/>
              <a:gd name="connsiteY22" fmla="*/ 4325679 h 4976038"/>
              <a:gd name="connsiteX23" fmla="*/ 4006098 w 5911702"/>
              <a:gd name="connsiteY23" fmla="*/ 4483882 h 4976038"/>
              <a:gd name="connsiteX24" fmla="*/ 3987209 w 5911702"/>
              <a:gd name="connsiteY24" fmla="*/ 4486940 h 4976038"/>
              <a:gd name="connsiteX25" fmla="*/ 3953540 w 5911702"/>
              <a:gd name="connsiteY25" fmla="*/ 4548963 h 4976038"/>
              <a:gd name="connsiteX26" fmla="*/ 3749749 w 5911702"/>
              <a:gd name="connsiteY26" fmla="*/ 4568456 h 4976038"/>
              <a:gd name="connsiteX27" fmla="*/ 3584944 w 5911702"/>
              <a:gd name="connsiteY27" fmla="*/ 4591493 h 4976038"/>
              <a:gd name="connsiteX28" fmla="*/ 3505200 w 5911702"/>
              <a:gd name="connsiteY28" fmla="*/ 4587167 h 4976038"/>
              <a:gd name="connsiteX29" fmla="*/ 3370521 w 5911702"/>
              <a:gd name="connsiteY29" fmla="*/ 4561368 h 4976038"/>
              <a:gd name="connsiteX30" fmla="*/ 3115340 w 5911702"/>
              <a:gd name="connsiteY30" fmla="*/ 4529470 h 4976038"/>
              <a:gd name="connsiteX31" fmla="*/ 2764465 w 5911702"/>
              <a:gd name="connsiteY31" fmla="*/ 4593265 h 4976038"/>
              <a:gd name="connsiteX32" fmla="*/ 2616080 w 5911702"/>
              <a:gd name="connsiteY32" fmla="*/ 4441629 h 4976038"/>
              <a:gd name="connsiteX33" fmla="*/ 2842437 w 5911702"/>
              <a:gd name="connsiteY33" fmla="*/ 4894521 h 4976038"/>
              <a:gd name="connsiteX34" fmla="*/ 2551814 w 5911702"/>
              <a:gd name="connsiteY34" fmla="*/ 4976038 h 4976038"/>
              <a:gd name="connsiteX35" fmla="*/ 2275367 w 5911702"/>
              <a:gd name="connsiteY35" fmla="*/ 4912242 h 4976038"/>
              <a:gd name="connsiteX36" fmla="*/ 2179674 w 5911702"/>
              <a:gd name="connsiteY36" fmla="*/ 4688958 h 4976038"/>
              <a:gd name="connsiteX37" fmla="*/ 1903228 w 5911702"/>
              <a:gd name="connsiteY37" fmla="*/ 4455042 h 4976038"/>
              <a:gd name="connsiteX38" fmla="*/ 1807535 w 5911702"/>
              <a:gd name="connsiteY38" fmla="*/ 4104168 h 4976038"/>
              <a:gd name="connsiteX39" fmla="*/ 1733107 w 5911702"/>
              <a:gd name="connsiteY39" fmla="*/ 4058093 h 4976038"/>
              <a:gd name="connsiteX40" fmla="*/ 1711842 w 5911702"/>
              <a:gd name="connsiteY40" fmla="*/ 3987210 h 4976038"/>
              <a:gd name="connsiteX41" fmla="*/ 1639469 w 5911702"/>
              <a:gd name="connsiteY41" fmla="*/ 3997461 h 4976038"/>
              <a:gd name="connsiteX42" fmla="*/ 1435395 w 5911702"/>
              <a:gd name="connsiteY42" fmla="*/ 3978349 h 4976038"/>
              <a:gd name="connsiteX43" fmla="*/ 1403498 w 5911702"/>
              <a:gd name="connsiteY43" fmla="*/ 4047461 h 4976038"/>
              <a:gd name="connsiteX44" fmla="*/ 1399046 w 5911702"/>
              <a:gd name="connsiteY44" fmla="*/ 3971790 h 4976038"/>
              <a:gd name="connsiteX45" fmla="*/ 1395909 w 5911702"/>
              <a:gd name="connsiteY45" fmla="*/ 3900225 h 4976038"/>
              <a:gd name="connsiteX46" fmla="*/ 1390299 w 5911702"/>
              <a:gd name="connsiteY46" fmla="*/ 3905834 h 4976038"/>
              <a:gd name="connsiteX47" fmla="*/ 1329070 w 5911702"/>
              <a:gd name="connsiteY47" fmla="*/ 3955312 h 4976038"/>
              <a:gd name="connsiteX48" fmla="*/ 839972 w 5911702"/>
              <a:gd name="connsiteY48" fmla="*/ 3806456 h 4976038"/>
              <a:gd name="connsiteX49" fmla="*/ 829340 w 5911702"/>
              <a:gd name="connsiteY49" fmla="*/ 3657600 h 4976038"/>
              <a:gd name="connsiteX50" fmla="*/ 691116 w 5911702"/>
              <a:gd name="connsiteY50" fmla="*/ 3542414 h 4976038"/>
              <a:gd name="connsiteX51" fmla="*/ 499730 w 5911702"/>
              <a:gd name="connsiteY51" fmla="*/ 3508744 h 4976038"/>
              <a:gd name="connsiteX52" fmla="*/ 255181 w 5911702"/>
              <a:gd name="connsiteY52" fmla="*/ 3615070 h 4976038"/>
              <a:gd name="connsiteX53" fmla="*/ 63795 w 5911702"/>
              <a:gd name="connsiteY53" fmla="*/ 3678865 h 4976038"/>
              <a:gd name="connsiteX54" fmla="*/ 0 w 5911702"/>
              <a:gd name="connsiteY54" fmla="*/ 3370521 h 4976038"/>
              <a:gd name="connsiteX55" fmla="*/ 191386 w 5911702"/>
              <a:gd name="connsiteY55" fmla="*/ 3136605 h 4976038"/>
              <a:gd name="connsiteX56" fmla="*/ 414670 w 5911702"/>
              <a:gd name="connsiteY56" fmla="*/ 2977117 h 4976038"/>
              <a:gd name="connsiteX57" fmla="*/ 786809 w 5911702"/>
              <a:gd name="connsiteY57" fmla="*/ 2892056 h 4976038"/>
              <a:gd name="connsiteX58" fmla="*/ 988828 w 5911702"/>
              <a:gd name="connsiteY58" fmla="*/ 2785731 h 4976038"/>
              <a:gd name="connsiteX59" fmla="*/ 1222744 w 5911702"/>
              <a:gd name="connsiteY59" fmla="*/ 2626242 h 4976038"/>
              <a:gd name="connsiteX60" fmla="*/ 1584251 w 5911702"/>
              <a:gd name="connsiteY60" fmla="*/ 2562447 h 4976038"/>
              <a:gd name="connsiteX61" fmla="*/ 1509823 w 5911702"/>
              <a:gd name="connsiteY61" fmla="*/ 2456121 h 4976038"/>
              <a:gd name="connsiteX62" fmla="*/ 1329070 w 5911702"/>
              <a:gd name="connsiteY62" fmla="*/ 2339163 h 4976038"/>
              <a:gd name="connsiteX63" fmla="*/ 1392865 w 5911702"/>
              <a:gd name="connsiteY63" fmla="*/ 2179675 h 4976038"/>
              <a:gd name="connsiteX64" fmla="*/ 1371600 w 5911702"/>
              <a:gd name="connsiteY64" fmla="*/ 1967024 h 4976038"/>
              <a:gd name="connsiteX65" fmla="*/ 1531088 w 5911702"/>
              <a:gd name="connsiteY65" fmla="*/ 1860698 h 4976038"/>
              <a:gd name="connsiteX66" fmla="*/ 1669312 w 5911702"/>
              <a:gd name="connsiteY66" fmla="*/ 1956391 h 4976038"/>
              <a:gd name="connsiteX67" fmla="*/ 2030819 w 5911702"/>
              <a:gd name="connsiteY67" fmla="*/ 1977656 h 4976038"/>
              <a:gd name="connsiteX68" fmla="*/ 2349795 w 5911702"/>
              <a:gd name="connsiteY68" fmla="*/ 1924493 h 4976038"/>
              <a:gd name="connsiteX69" fmla="*/ 2466754 w 5911702"/>
              <a:gd name="connsiteY69" fmla="*/ 1765005 h 4976038"/>
              <a:gd name="connsiteX70" fmla="*/ 2668772 w 5911702"/>
              <a:gd name="connsiteY70" fmla="*/ 1711842 h 4976038"/>
              <a:gd name="connsiteX71" fmla="*/ 2892056 w 5911702"/>
              <a:gd name="connsiteY71" fmla="*/ 1722475 h 4976038"/>
              <a:gd name="connsiteX72" fmla="*/ 2987749 w 5911702"/>
              <a:gd name="connsiteY72" fmla="*/ 1679944 h 4976038"/>
              <a:gd name="connsiteX73" fmla="*/ 3115340 w 5911702"/>
              <a:gd name="connsiteY73" fmla="*/ 1658679 h 4976038"/>
              <a:gd name="connsiteX74" fmla="*/ 3157870 w 5911702"/>
              <a:gd name="connsiteY74" fmla="*/ 1765005 h 4976038"/>
              <a:gd name="connsiteX75" fmla="*/ 3157870 w 5911702"/>
              <a:gd name="connsiteY75" fmla="*/ 1903228 h 4976038"/>
              <a:gd name="connsiteX76" fmla="*/ 3359888 w 5911702"/>
              <a:gd name="connsiteY76" fmla="*/ 2009554 h 4976038"/>
              <a:gd name="connsiteX77" fmla="*/ 3476847 w 5911702"/>
              <a:gd name="connsiteY77" fmla="*/ 1871331 h 4976038"/>
              <a:gd name="connsiteX78" fmla="*/ 3498112 w 5911702"/>
              <a:gd name="connsiteY78" fmla="*/ 1722475 h 4976038"/>
              <a:gd name="connsiteX79" fmla="*/ 3487479 w 5911702"/>
              <a:gd name="connsiteY79" fmla="*/ 1467293 h 4976038"/>
              <a:gd name="connsiteX80" fmla="*/ 3530009 w 5911702"/>
              <a:gd name="connsiteY80" fmla="*/ 1297172 h 4976038"/>
              <a:gd name="connsiteX81" fmla="*/ 3657600 w 5911702"/>
              <a:gd name="connsiteY81" fmla="*/ 1254642 h 4976038"/>
              <a:gd name="connsiteX82" fmla="*/ 3742661 w 5911702"/>
              <a:gd name="connsiteY82" fmla="*/ 1254642 h 4976038"/>
              <a:gd name="connsiteX83" fmla="*/ 3902149 w 5911702"/>
              <a:gd name="connsiteY83" fmla="*/ 1382233 h 4976038"/>
              <a:gd name="connsiteX84" fmla="*/ 4189228 w 5911702"/>
              <a:gd name="connsiteY84" fmla="*/ 1392865 h 4976038"/>
              <a:gd name="connsiteX85" fmla="*/ 4455042 w 5911702"/>
              <a:gd name="connsiteY85" fmla="*/ 1329070 h 4976038"/>
              <a:gd name="connsiteX86" fmla="*/ 4497572 w 5911702"/>
              <a:gd name="connsiteY86" fmla="*/ 1180214 h 4976038"/>
              <a:gd name="connsiteX87" fmla="*/ 4720856 w 5911702"/>
              <a:gd name="connsiteY87" fmla="*/ 1052624 h 4976038"/>
              <a:gd name="connsiteX88" fmla="*/ 4954772 w 5911702"/>
              <a:gd name="connsiteY88" fmla="*/ 1041991 h 4976038"/>
              <a:gd name="connsiteX89" fmla="*/ 5167423 w 5911702"/>
              <a:gd name="connsiteY89" fmla="*/ 1052624 h 4976038"/>
              <a:gd name="connsiteX90" fmla="*/ 5326912 w 5911702"/>
              <a:gd name="connsiteY90" fmla="*/ 776177 h 4976038"/>
              <a:gd name="connsiteX91" fmla="*/ 5454502 w 5911702"/>
              <a:gd name="connsiteY91" fmla="*/ 425303 h 4976038"/>
              <a:gd name="connsiteX92" fmla="*/ 5497033 w 5911702"/>
              <a:gd name="connsiteY92" fmla="*/ 223284 h 4976038"/>
              <a:gd name="connsiteX93" fmla="*/ 5528930 w 5911702"/>
              <a:gd name="connsiteY93" fmla="*/ 85061 h 4976038"/>
              <a:gd name="connsiteX94" fmla="*/ 5603358 w 5911702"/>
              <a:gd name="connsiteY94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4033905 w 5911702"/>
              <a:gd name="connsiteY18" fmla="*/ 4288868 h 4976038"/>
              <a:gd name="connsiteX19" fmla="*/ 4020879 w 5911702"/>
              <a:gd name="connsiteY19" fmla="*/ 4253024 h 4976038"/>
              <a:gd name="connsiteX20" fmla="*/ 4027766 w 5911702"/>
              <a:gd name="connsiteY20" fmla="*/ 4327871 h 4976038"/>
              <a:gd name="connsiteX21" fmla="*/ 4010431 w 5911702"/>
              <a:gd name="connsiteY21" fmla="*/ 4332204 h 4976038"/>
              <a:gd name="connsiteX22" fmla="*/ 4075814 w 5911702"/>
              <a:gd name="connsiteY22" fmla="*/ 4325679 h 4976038"/>
              <a:gd name="connsiteX23" fmla="*/ 4006098 w 5911702"/>
              <a:gd name="connsiteY23" fmla="*/ 4483882 h 4976038"/>
              <a:gd name="connsiteX24" fmla="*/ 3987209 w 5911702"/>
              <a:gd name="connsiteY24" fmla="*/ 4486940 h 4976038"/>
              <a:gd name="connsiteX25" fmla="*/ 3953540 w 5911702"/>
              <a:gd name="connsiteY25" fmla="*/ 4548963 h 4976038"/>
              <a:gd name="connsiteX26" fmla="*/ 3749749 w 5911702"/>
              <a:gd name="connsiteY26" fmla="*/ 4568456 h 4976038"/>
              <a:gd name="connsiteX27" fmla="*/ 3584944 w 5911702"/>
              <a:gd name="connsiteY27" fmla="*/ 4591493 h 4976038"/>
              <a:gd name="connsiteX28" fmla="*/ 3505200 w 5911702"/>
              <a:gd name="connsiteY28" fmla="*/ 4587167 h 4976038"/>
              <a:gd name="connsiteX29" fmla="*/ 3370521 w 5911702"/>
              <a:gd name="connsiteY29" fmla="*/ 4561368 h 4976038"/>
              <a:gd name="connsiteX30" fmla="*/ 3115340 w 5911702"/>
              <a:gd name="connsiteY30" fmla="*/ 4529470 h 4976038"/>
              <a:gd name="connsiteX31" fmla="*/ 2764465 w 5911702"/>
              <a:gd name="connsiteY31" fmla="*/ 4517065 h 4976038"/>
              <a:gd name="connsiteX32" fmla="*/ 2616080 w 5911702"/>
              <a:gd name="connsiteY32" fmla="*/ 4441629 h 4976038"/>
              <a:gd name="connsiteX33" fmla="*/ 2842437 w 5911702"/>
              <a:gd name="connsiteY33" fmla="*/ 4894521 h 4976038"/>
              <a:gd name="connsiteX34" fmla="*/ 2551814 w 5911702"/>
              <a:gd name="connsiteY34" fmla="*/ 4976038 h 4976038"/>
              <a:gd name="connsiteX35" fmla="*/ 2275367 w 5911702"/>
              <a:gd name="connsiteY35" fmla="*/ 4912242 h 4976038"/>
              <a:gd name="connsiteX36" fmla="*/ 2179674 w 5911702"/>
              <a:gd name="connsiteY36" fmla="*/ 4688958 h 4976038"/>
              <a:gd name="connsiteX37" fmla="*/ 1903228 w 5911702"/>
              <a:gd name="connsiteY37" fmla="*/ 4455042 h 4976038"/>
              <a:gd name="connsiteX38" fmla="*/ 1807535 w 5911702"/>
              <a:gd name="connsiteY38" fmla="*/ 4104168 h 4976038"/>
              <a:gd name="connsiteX39" fmla="*/ 1733107 w 5911702"/>
              <a:gd name="connsiteY39" fmla="*/ 4058093 h 4976038"/>
              <a:gd name="connsiteX40" fmla="*/ 1711842 w 5911702"/>
              <a:gd name="connsiteY40" fmla="*/ 3987210 h 4976038"/>
              <a:gd name="connsiteX41" fmla="*/ 1639469 w 5911702"/>
              <a:gd name="connsiteY41" fmla="*/ 3997461 h 4976038"/>
              <a:gd name="connsiteX42" fmla="*/ 1435395 w 5911702"/>
              <a:gd name="connsiteY42" fmla="*/ 3978349 h 4976038"/>
              <a:gd name="connsiteX43" fmla="*/ 1403498 w 5911702"/>
              <a:gd name="connsiteY43" fmla="*/ 4047461 h 4976038"/>
              <a:gd name="connsiteX44" fmla="*/ 1399046 w 5911702"/>
              <a:gd name="connsiteY44" fmla="*/ 3971790 h 4976038"/>
              <a:gd name="connsiteX45" fmla="*/ 1395909 w 5911702"/>
              <a:gd name="connsiteY45" fmla="*/ 3900225 h 4976038"/>
              <a:gd name="connsiteX46" fmla="*/ 1390299 w 5911702"/>
              <a:gd name="connsiteY46" fmla="*/ 3905834 h 4976038"/>
              <a:gd name="connsiteX47" fmla="*/ 1329070 w 5911702"/>
              <a:gd name="connsiteY47" fmla="*/ 3955312 h 4976038"/>
              <a:gd name="connsiteX48" fmla="*/ 839972 w 5911702"/>
              <a:gd name="connsiteY48" fmla="*/ 3806456 h 4976038"/>
              <a:gd name="connsiteX49" fmla="*/ 829340 w 5911702"/>
              <a:gd name="connsiteY49" fmla="*/ 3657600 h 4976038"/>
              <a:gd name="connsiteX50" fmla="*/ 691116 w 5911702"/>
              <a:gd name="connsiteY50" fmla="*/ 3542414 h 4976038"/>
              <a:gd name="connsiteX51" fmla="*/ 499730 w 5911702"/>
              <a:gd name="connsiteY51" fmla="*/ 3508744 h 4976038"/>
              <a:gd name="connsiteX52" fmla="*/ 255181 w 5911702"/>
              <a:gd name="connsiteY52" fmla="*/ 3615070 h 4976038"/>
              <a:gd name="connsiteX53" fmla="*/ 63795 w 5911702"/>
              <a:gd name="connsiteY53" fmla="*/ 3678865 h 4976038"/>
              <a:gd name="connsiteX54" fmla="*/ 0 w 5911702"/>
              <a:gd name="connsiteY54" fmla="*/ 3370521 h 4976038"/>
              <a:gd name="connsiteX55" fmla="*/ 191386 w 5911702"/>
              <a:gd name="connsiteY55" fmla="*/ 3136605 h 4976038"/>
              <a:gd name="connsiteX56" fmla="*/ 414670 w 5911702"/>
              <a:gd name="connsiteY56" fmla="*/ 2977117 h 4976038"/>
              <a:gd name="connsiteX57" fmla="*/ 786809 w 5911702"/>
              <a:gd name="connsiteY57" fmla="*/ 2892056 h 4976038"/>
              <a:gd name="connsiteX58" fmla="*/ 988828 w 5911702"/>
              <a:gd name="connsiteY58" fmla="*/ 2785731 h 4976038"/>
              <a:gd name="connsiteX59" fmla="*/ 1222744 w 5911702"/>
              <a:gd name="connsiteY59" fmla="*/ 2626242 h 4976038"/>
              <a:gd name="connsiteX60" fmla="*/ 1584251 w 5911702"/>
              <a:gd name="connsiteY60" fmla="*/ 2562447 h 4976038"/>
              <a:gd name="connsiteX61" fmla="*/ 1509823 w 5911702"/>
              <a:gd name="connsiteY61" fmla="*/ 2456121 h 4976038"/>
              <a:gd name="connsiteX62" fmla="*/ 1329070 w 5911702"/>
              <a:gd name="connsiteY62" fmla="*/ 2339163 h 4976038"/>
              <a:gd name="connsiteX63" fmla="*/ 1392865 w 5911702"/>
              <a:gd name="connsiteY63" fmla="*/ 2179675 h 4976038"/>
              <a:gd name="connsiteX64" fmla="*/ 1371600 w 5911702"/>
              <a:gd name="connsiteY64" fmla="*/ 1967024 h 4976038"/>
              <a:gd name="connsiteX65" fmla="*/ 1531088 w 5911702"/>
              <a:gd name="connsiteY65" fmla="*/ 1860698 h 4976038"/>
              <a:gd name="connsiteX66" fmla="*/ 1669312 w 5911702"/>
              <a:gd name="connsiteY66" fmla="*/ 1956391 h 4976038"/>
              <a:gd name="connsiteX67" fmla="*/ 2030819 w 5911702"/>
              <a:gd name="connsiteY67" fmla="*/ 1977656 h 4976038"/>
              <a:gd name="connsiteX68" fmla="*/ 2349795 w 5911702"/>
              <a:gd name="connsiteY68" fmla="*/ 1924493 h 4976038"/>
              <a:gd name="connsiteX69" fmla="*/ 2466754 w 5911702"/>
              <a:gd name="connsiteY69" fmla="*/ 1765005 h 4976038"/>
              <a:gd name="connsiteX70" fmla="*/ 2668772 w 5911702"/>
              <a:gd name="connsiteY70" fmla="*/ 1711842 h 4976038"/>
              <a:gd name="connsiteX71" fmla="*/ 2892056 w 5911702"/>
              <a:gd name="connsiteY71" fmla="*/ 1722475 h 4976038"/>
              <a:gd name="connsiteX72" fmla="*/ 2987749 w 5911702"/>
              <a:gd name="connsiteY72" fmla="*/ 1679944 h 4976038"/>
              <a:gd name="connsiteX73" fmla="*/ 3115340 w 5911702"/>
              <a:gd name="connsiteY73" fmla="*/ 1658679 h 4976038"/>
              <a:gd name="connsiteX74" fmla="*/ 3157870 w 5911702"/>
              <a:gd name="connsiteY74" fmla="*/ 1765005 h 4976038"/>
              <a:gd name="connsiteX75" fmla="*/ 3157870 w 5911702"/>
              <a:gd name="connsiteY75" fmla="*/ 1903228 h 4976038"/>
              <a:gd name="connsiteX76" fmla="*/ 3359888 w 5911702"/>
              <a:gd name="connsiteY76" fmla="*/ 2009554 h 4976038"/>
              <a:gd name="connsiteX77" fmla="*/ 3476847 w 5911702"/>
              <a:gd name="connsiteY77" fmla="*/ 1871331 h 4976038"/>
              <a:gd name="connsiteX78" fmla="*/ 3498112 w 5911702"/>
              <a:gd name="connsiteY78" fmla="*/ 1722475 h 4976038"/>
              <a:gd name="connsiteX79" fmla="*/ 3487479 w 5911702"/>
              <a:gd name="connsiteY79" fmla="*/ 1467293 h 4976038"/>
              <a:gd name="connsiteX80" fmla="*/ 3530009 w 5911702"/>
              <a:gd name="connsiteY80" fmla="*/ 1297172 h 4976038"/>
              <a:gd name="connsiteX81" fmla="*/ 3657600 w 5911702"/>
              <a:gd name="connsiteY81" fmla="*/ 1254642 h 4976038"/>
              <a:gd name="connsiteX82" fmla="*/ 3742661 w 5911702"/>
              <a:gd name="connsiteY82" fmla="*/ 1254642 h 4976038"/>
              <a:gd name="connsiteX83" fmla="*/ 3902149 w 5911702"/>
              <a:gd name="connsiteY83" fmla="*/ 1382233 h 4976038"/>
              <a:gd name="connsiteX84" fmla="*/ 4189228 w 5911702"/>
              <a:gd name="connsiteY84" fmla="*/ 1392865 h 4976038"/>
              <a:gd name="connsiteX85" fmla="*/ 4455042 w 5911702"/>
              <a:gd name="connsiteY85" fmla="*/ 1329070 h 4976038"/>
              <a:gd name="connsiteX86" fmla="*/ 4497572 w 5911702"/>
              <a:gd name="connsiteY86" fmla="*/ 1180214 h 4976038"/>
              <a:gd name="connsiteX87" fmla="*/ 4720856 w 5911702"/>
              <a:gd name="connsiteY87" fmla="*/ 1052624 h 4976038"/>
              <a:gd name="connsiteX88" fmla="*/ 4954772 w 5911702"/>
              <a:gd name="connsiteY88" fmla="*/ 1041991 h 4976038"/>
              <a:gd name="connsiteX89" fmla="*/ 5167423 w 5911702"/>
              <a:gd name="connsiteY89" fmla="*/ 1052624 h 4976038"/>
              <a:gd name="connsiteX90" fmla="*/ 5326912 w 5911702"/>
              <a:gd name="connsiteY90" fmla="*/ 776177 h 4976038"/>
              <a:gd name="connsiteX91" fmla="*/ 5454502 w 5911702"/>
              <a:gd name="connsiteY91" fmla="*/ 425303 h 4976038"/>
              <a:gd name="connsiteX92" fmla="*/ 5497033 w 5911702"/>
              <a:gd name="connsiteY92" fmla="*/ 223284 h 4976038"/>
              <a:gd name="connsiteX93" fmla="*/ 5528930 w 5911702"/>
              <a:gd name="connsiteY93" fmla="*/ 85061 h 4976038"/>
              <a:gd name="connsiteX94" fmla="*/ 5603358 w 5911702"/>
              <a:gd name="connsiteY94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4033905 w 5911702"/>
              <a:gd name="connsiteY18" fmla="*/ 4288868 h 4976038"/>
              <a:gd name="connsiteX19" fmla="*/ 4020879 w 5911702"/>
              <a:gd name="connsiteY19" fmla="*/ 4253024 h 4976038"/>
              <a:gd name="connsiteX20" fmla="*/ 4027766 w 5911702"/>
              <a:gd name="connsiteY20" fmla="*/ 4327871 h 4976038"/>
              <a:gd name="connsiteX21" fmla="*/ 4010431 w 5911702"/>
              <a:gd name="connsiteY21" fmla="*/ 4332204 h 4976038"/>
              <a:gd name="connsiteX22" fmla="*/ 4075814 w 5911702"/>
              <a:gd name="connsiteY22" fmla="*/ 4325679 h 4976038"/>
              <a:gd name="connsiteX23" fmla="*/ 4006098 w 5911702"/>
              <a:gd name="connsiteY23" fmla="*/ 4483882 h 4976038"/>
              <a:gd name="connsiteX24" fmla="*/ 3987209 w 5911702"/>
              <a:gd name="connsiteY24" fmla="*/ 4486940 h 4976038"/>
              <a:gd name="connsiteX25" fmla="*/ 3953540 w 5911702"/>
              <a:gd name="connsiteY25" fmla="*/ 4548963 h 4976038"/>
              <a:gd name="connsiteX26" fmla="*/ 3749749 w 5911702"/>
              <a:gd name="connsiteY26" fmla="*/ 4568456 h 4976038"/>
              <a:gd name="connsiteX27" fmla="*/ 3584944 w 5911702"/>
              <a:gd name="connsiteY27" fmla="*/ 4591493 h 4976038"/>
              <a:gd name="connsiteX28" fmla="*/ 3505200 w 5911702"/>
              <a:gd name="connsiteY28" fmla="*/ 4587167 h 4976038"/>
              <a:gd name="connsiteX29" fmla="*/ 3370521 w 5911702"/>
              <a:gd name="connsiteY29" fmla="*/ 4561368 h 4976038"/>
              <a:gd name="connsiteX30" fmla="*/ 3115340 w 5911702"/>
              <a:gd name="connsiteY30" fmla="*/ 4529470 h 4976038"/>
              <a:gd name="connsiteX31" fmla="*/ 2764465 w 5911702"/>
              <a:gd name="connsiteY31" fmla="*/ 4517065 h 4976038"/>
              <a:gd name="connsiteX32" fmla="*/ 2616080 w 5911702"/>
              <a:gd name="connsiteY32" fmla="*/ 4517829 h 4976038"/>
              <a:gd name="connsiteX33" fmla="*/ 2842437 w 5911702"/>
              <a:gd name="connsiteY33" fmla="*/ 4894521 h 4976038"/>
              <a:gd name="connsiteX34" fmla="*/ 2551814 w 5911702"/>
              <a:gd name="connsiteY34" fmla="*/ 4976038 h 4976038"/>
              <a:gd name="connsiteX35" fmla="*/ 2275367 w 5911702"/>
              <a:gd name="connsiteY35" fmla="*/ 4912242 h 4976038"/>
              <a:gd name="connsiteX36" fmla="*/ 2179674 w 5911702"/>
              <a:gd name="connsiteY36" fmla="*/ 4688958 h 4976038"/>
              <a:gd name="connsiteX37" fmla="*/ 1903228 w 5911702"/>
              <a:gd name="connsiteY37" fmla="*/ 4455042 h 4976038"/>
              <a:gd name="connsiteX38" fmla="*/ 1807535 w 5911702"/>
              <a:gd name="connsiteY38" fmla="*/ 4104168 h 4976038"/>
              <a:gd name="connsiteX39" fmla="*/ 1733107 w 5911702"/>
              <a:gd name="connsiteY39" fmla="*/ 4058093 h 4976038"/>
              <a:gd name="connsiteX40" fmla="*/ 1711842 w 5911702"/>
              <a:gd name="connsiteY40" fmla="*/ 3987210 h 4976038"/>
              <a:gd name="connsiteX41" fmla="*/ 1639469 w 5911702"/>
              <a:gd name="connsiteY41" fmla="*/ 3997461 h 4976038"/>
              <a:gd name="connsiteX42" fmla="*/ 1435395 w 5911702"/>
              <a:gd name="connsiteY42" fmla="*/ 3978349 h 4976038"/>
              <a:gd name="connsiteX43" fmla="*/ 1403498 w 5911702"/>
              <a:gd name="connsiteY43" fmla="*/ 4047461 h 4976038"/>
              <a:gd name="connsiteX44" fmla="*/ 1399046 w 5911702"/>
              <a:gd name="connsiteY44" fmla="*/ 3971790 h 4976038"/>
              <a:gd name="connsiteX45" fmla="*/ 1395909 w 5911702"/>
              <a:gd name="connsiteY45" fmla="*/ 3900225 h 4976038"/>
              <a:gd name="connsiteX46" fmla="*/ 1390299 w 5911702"/>
              <a:gd name="connsiteY46" fmla="*/ 3905834 h 4976038"/>
              <a:gd name="connsiteX47" fmla="*/ 1329070 w 5911702"/>
              <a:gd name="connsiteY47" fmla="*/ 3955312 h 4976038"/>
              <a:gd name="connsiteX48" fmla="*/ 839972 w 5911702"/>
              <a:gd name="connsiteY48" fmla="*/ 3806456 h 4976038"/>
              <a:gd name="connsiteX49" fmla="*/ 829340 w 5911702"/>
              <a:gd name="connsiteY49" fmla="*/ 3657600 h 4976038"/>
              <a:gd name="connsiteX50" fmla="*/ 691116 w 5911702"/>
              <a:gd name="connsiteY50" fmla="*/ 3542414 h 4976038"/>
              <a:gd name="connsiteX51" fmla="*/ 499730 w 5911702"/>
              <a:gd name="connsiteY51" fmla="*/ 3508744 h 4976038"/>
              <a:gd name="connsiteX52" fmla="*/ 255181 w 5911702"/>
              <a:gd name="connsiteY52" fmla="*/ 3615070 h 4976038"/>
              <a:gd name="connsiteX53" fmla="*/ 63795 w 5911702"/>
              <a:gd name="connsiteY53" fmla="*/ 3678865 h 4976038"/>
              <a:gd name="connsiteX54" fmla="*/ 0 w 5911702"/>
              <a:gd name="connsiteY54" fmla="*/ 3370521 h 4976038"/>
              <a:gd name="connsiteX55" fmla="*/ 191386 w 5911702"/>
              <a:gd name="connsiteY55" fmla="*/ 3136605 h 4976038"/>
              <a:gd name="connsiteX56" fmla="*/ 414670 w 5911702"/>
              <a:gd name="connsiteY56" fmla="*/ 2977117 h 4976038"/>
              <a:gd name="connsiteX57" fmla="*/ 786809 w 5911702"/>
              <a:gd name="connsiteY57" fmla="*/ 2892056 h 4976038"/>
              <a:gd name="connsiteX58" fmla="*/ 988828 w 5911702"/>
              <a:gd name="connsiteY58" fmla="*/ 2785731 h 4976038"/>
              <a:gd name="connsiteX59" fmla="*/ 1222744 w 5911702"/>
              <a:gd name="connsiteY59" fmla="*/ 2626242 h 4976038"/>
              <a:gd name="connsiteX60" fmla="*/ 1584251 w 5911702"/>
              <a:gd name="connsiteY60" fmla="*/ 2562447 h 4976038"/>
              <a:gd name="connsiteX61" fmla="*/ 1509823 w 5911702"/>
              <a:gd name="connsiteY61" fmla="*/ 2456121 h 4976038"/>
              <a:gd name="connsiteX62" fmla="*/ 1329070 w 5911702"/>
              <a:gd name="connsiteY62" fmla="*/ 2339163 h 4976038"/>
              <a:gd name="connsiteX63" fmla="*/ 1392865 w 5911702"/>
              <a:gd name="connsiteY63" fmla="*/ 2179675 h 4976038"/>
              <a:gd name="connsiteX64" fmla="*/ 1371600 w 5911702"/>
              <a:gd name="connsiteY64" fmla="*/ 1967024 h 4976038"/>
              <a:gd name="connsiteX65" fmla="*/ 1531088 w 5911702"/>
              <a:gd name="connsiteY65" fmla="*/ 1860698 h 4976038"/>
              <a:gd name="connsiteX66" fmla="*/ 1669312 w 5911702"/>
              <a:gd name="connsiteY66" fmla="*/ 1956391 h 4976038"/>
              <a:gd name="connsiteX67" fmla="*/ 2030819 w 5911702"/>
              <a:gd name="connsiteY67" fmla="*/ 1977656 h 4976038"/>
              <a:gd name="connsiteX68" fmla="*/ 2349795 w 5911702"/>
              <a:gd name="connsiteY68" fmla="*/ 1924493 h 4976038"/>
              <a:gd name="connsiteX69" fmla="*/ 2466754 w 5911702"/>
              <a:gd name="connsiteY69" fmla="*/ 1765005 h 4976038"/>
              <a:gd name="connsiteX70" fmla="*/ 2668772 w 5911702"/>
              <a:gd name="connsiteY70" fmla="*/ 1711842 h 4976038"/>
              <a:gd name="connsiteX71" fmla="*/ 2892056 w 5911702"/>
              <a:gd name="connsiteY71" fmla="*/ 1722475 h 4976038"/>
              <a:gd name="connsiteX72" fmla="*/ 2987749 w 5911702"/>
              <a:gd name="connsiteY72" fmla="*/ 1679944 h 4976038"/>
              <a:gd name="connsiteX73" fmla="*/ 3115340 w 5911702"/>
              <a:gd name="connsiteY73" fmla="*/ 1658679 h 4976038"/>
              <a:gd name="connsiteX74" fmla="*/ 3157870 w 5911702"/>
              <a:gd name="connsiteY74" fmla="*/ 1765005 h 4976038"/>
              <a:gd name="connsiteX75" fmla="*/ 3157870 w 5911702"/>
              <a:gd name="connsiteY75" fmla="*/ 1903228 h 4976038"/>
              <a:gd name="connsiteX76" fmla="*/ 3359888 w 5911702"/>
              <a:gd name="connsiteY76" fmla="*/ 2009554 h 4976038"/>
              <a:gd name="connsiteX77" fmla="*/ 3476847 w 5911702"/>
              <a:gd name="connsiteY77" fmla="*/ 1871331 h 4976038"/>
              <a:gd name="connsiteX78" fmla="*/ 3498112 w 5911702"/>
              <a:gd name="connsiteY78" fmla="*/ 1722475 h 4976038"/>
              <a:gd name="connsiteX79" fmla="*/ 3487479 w 5911702"/>
              <a:gd name="connsiteY79" fmla="*/ 1467293 h 4976038"/>
              <a:gd name="connsiteX80" fmla="*/ 3530009 w 5911702"/>
              <a:gd name="connsiteY80" fmla="*/ 1297172 h 4976038"/>
              <a:gd name="connsiteX81" fmla="*/ 3657600 w 5911702"/>
              <a:gd name="connsiteY81" fmla="*/ 1254642 h 4976038"/>
              <a:gd name="connsiteX82" fmla="*/ 3742661 w 5911702"/>
              <a:gd name="connsiteY82" fmla="*/ 1254642 h 4976038"/>
              <a:gd name="connsiteX83" fmla="*/ 3902149 w 5911702"/>
              <a:gd name="connsiteY83" fmla="*/ 1382233 h 4976038"/>
              <a:gd name="connsiteX84" fmla="*/ 4189228 w 5911702"/>
              <a:gd name="connsiteY84" fmla="*/ 1392865 h 4976038"/>
              <a:gd name="connsiteX85" fmla="*/ 4455042 w 5911702"/>
              <a:gd name="connsiteY85" fmla="*/ 1329070 h 4976038"/>
              <a:gd name="connsiteX86" fmla="*/ 4497572 w 5911702"/>
              <a:gd name="connsiteY86" fmla="*/ 1180214 h 4976038"/>
              <a:gd name="connsiteX87" fmla="*/ 4720856 w 5911702"/>
              <a:gd name="connsiteY87" fmla="*/ 1052624 h 4976038"/>
              <a:gd name="connsiteX88" fmla="*/ 4954772 w 5911702"/>
              <a:gd name="connsiteY88" fmla="*/ 1041991 h 4976038"/>
              <a:gd name="connsiteX89" fmla="*/ 5167423 w 5911702"/>
              <a:gd name="connsiteY89" fmla="*/ 1052624 h 4976038"/>
              <a:gd name="connsiteX90" fmla="*/ 5326912 w 5911702"/>
              <a:gd name="connsiteY90" fmla="*/ 776177 h 4976038"/>
              <a:gd name="connsiteX91" fmla="*/ 5454502 w 5911702"/>
              <a:gd name="connsiteY91" fmla="*/ 425303 h 4976038"/>
              <a:gd name="connsiteX92" fmla="*/ 5497033 w 5911702"/>
              <a:gd name="connsiteY92" fmla="*/ 223284 h 4976038"/>
              <a:gd name="connsiteX93" fmla="*/ 5528930 w 5911702"/>
              <a:gd name="connsiteY93" fmla="*/ 85061 h 4976038"/>
              <a:gd name="connsiteX94" fmla="*/ 5603358 w 5911702"/>
              <a:gd name="connsiteY94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4033905 w 5911702"/>
              <a:gd name="connsiteY18" fmla="*/ 4288868 h 4976038"/>
              <a:gd name="connsiteX19" fmla="*/ 4020879 w 5911702"/>
              <a:gd name="connsiteY19" fmla="*/ 4253024 h 4976038"/>
              <a:gd name="connsiteX20" fmla="*/ 4027766 w 5911702"/>
              <a:gd name="connsiteY20" fmla="*/ 4327871 h 4976038"/>
              <a:gd name="connsiteX21" fmla="*/ 4010431 w 5911702"/>
              <a:gd name="connsiteY21" fmla="*/ 4332204 h 4976038"/>
              <a:gd name="connsiteX22" fmla="*/ 4075814 w 5911702"/>
              <a:gd name="connsiteY22" fmla="*/ 4325679 h 4976038"/>
              <a:gd name="connsiteX23" fmla="*/ 4006098 w 5911702"/>
              <a:gd name="connsiteY23" fmla="*/ 4483882 h 4976038"/>
              <a:gd name="connsiteX24" fmla="*/ 3987209 w 5911702"/>
              <a:gd name="connsiteY24" fmla="*/ 4486940 h 4976038"/>
              <a:gd name="connsiteX25" fmla="*/ 3953540 w 5911702"/>
              <a:gd name="connsiteY25" fmla="*/ 4548963 h 4976038"/>
              <a:gd name="connsiteX26" fmla="*/ 3749749 w 5911702"/>
              <a:gd name="connsiteY26" fmla="*/ 4568456 h 4976038"/>
              <a:gd name="connsiteX27" fmla="*/ 3584944 w 5911702"/>
              <a:gd name="connsiteY27" fmla="*/ 4591493 h 4976038"/>
              <a:gd name="connsiteX28" fmla="*/ 3505200 w 5911702"/>
              <a:gd name="connsiteY28" fmla="*/ 4587167 h 4976038"/>
              <a:gd name="connsiteX29" fmla="*/ 3370521 w 5911702"/>
              <a:gd name="connsiteY29" fmla="*/ 4561368 h 4976038"/>
              <a:gd name="connsiteX30" fmla="*/ 3115340 w 5911702"/>
              <a:gd name="connsiteY30" fmla="*/ 4529470 h 4976038"/>
              <a:gd name="connsiteX31" fmla="*/ 2764465 w 5911702"/>
              <a:gd name="connsiteY31" fmla="*/ 4517065 h 4976038"/>
              <a:gd name="connsiteX32" fmla="*/ 2616080 w 5911702"/>
              <a:gd name="connsiteY32" fmla="*/ 4517829 h 4976038"/>
              <a:gd name="connsiteX33" fmla="*/ 2842437 w 5911702"/>
              <a:gd name="connsiteY33" fmla="*/ 4894521 h 4976038"/>
              <a:gd name="connsiteX34" fmla="*/ 2551814 w 5911702"/>
              <a:gd name="connsiteY34" fmla="*/ 4976038 h 4976038"/>
              <a:gd name="connsiteX35" fmla="*/ 2275367 w 5911702"/>
              <a:gd name="connsiteY35" fmla="*/ 4912242 h 4976038"/>
              <a:gd name="connsiteX36" fmla="*/ 2179674 w 5911702"/>
              <a:gd name="connsiteY36" fmla="*/ 4688958 h 4976038"/>
              <a:gd name="connsiteX37" fmla="*/ 1903228 w 5911702"/>
              <a:gd name="connsiteY37" fmla="*/ 4455042 h 4976038"/>
              <a:gd name="connsiteX38" fmla="*/ 1807535 w 5911702"/>
              <a:gd name="connsiteY38" fmla="*/ 4104168 h 4976038"/>
              <a:gd name="connsiteX39" fmla="*/ 1733107 w 5911702"/>
              <a:gd name="connsiteY39" fmla="*/ 4058093 h 4976038"/>
              <a:gd name="connsiteX40" fmla="*/ 1711842 w 5911702"/>
              <a:gd name="connsiteY40" fmla="*/ 3987210 h 4976038"/>
              <a:gd name="connsiteX41" fmla="*/ 1639469 w 5911702"/>
              <a:gd name="connsiteY41" fmla="*/ 3997461 h 4976038"/>
              <a:gd name="connsiteX42" fmla="*/ 1435395 w 5911702"/>
              <a:gd name="connsiteY42" fmla="*/ 3978349 h 4976038"/>
              <a:gd name="connsiteX43" fmla="*/ 1403498 w 5911702"/>
              <a:gd name="connsiteY43" fmla="*/ 4047461 h 4976038"/>
              <a:gd name="connsiteX44" fmla="*/ 1399046 w 5911702"/>
              <a:gd name="connsiteY44" fmla="*/ 3971790 h 4976038"/>
              <a:gd name="connsiteX45" fmla="*/ 1395909 w 5911702"/>
              <a:gd name="connsiteY45" fmla="*/ 3900225 h 4976038"/>
              <a:gd name="connsiteX46" fmla="*/ 1390299 w 5911702"/>
              <a:gd name="connsiteY46" fmla="*/ 3905834 h 4976038"/>
              <a:gd name="connsiteX47" fmla="*/ 1329070 w 5911702"/>
              <a:gd name="connsiteY47" fmla="*/ 3955312 h 4976038"/>
              <a:gd name="connsiteX48" fmla="*/ 839972 w 5911702"/>
              <a:gd name="connsiteY48" fmla="*/ 3806456 h 4976038"/>
              <a:gd name="connsiteX49" fmla="*/ 676940 w 5911702"/>
              <a:gd name="connsiteY49" fmla="*/ 3733800 h 4976038"/>
              <a:gd name="connsiteX50" fmla="*/ 691116 w 5911702"/>
              <a:gd name="connsiteY50" fmla="*/ 3542414 h 4976038"/>
              <a:gd name="connsiteX51" fmla="*/ 499730 w 5911702"/>
              <a:gd name="connsiteY51" fmla="*/ 3508744 h 4976038"/>
              <a:gd name="connsiteX52" fmla="*/ 255181 w 5911702"/>
              <a:gd name="connsiteY52" fmla="*/ 3615070 h 4976038"/>
              <a:gd name="connsiteX53" fmla="*/ 63795 w 5911702"/>
              <a:gd name="connsiteY53" fmla="*/ 3678865 h 4976038"/>
              <a:gd name="connsiteX54" fmla="*/ 0 w 5911702"/>
              <a:gd name="connsiteY54" fmla="*/ 3370521 h 4976038"/>
              <a:gd name="connsiteX55" fmla="*/ 191386 w 5911702"/>
              <a:gd name="connsiteY55" fmla="*/ 3136605 h 4976038"/>
              <a:gd name="connsiteX56" fmla="*/ 414670 w 5911702"/>
              <a:gd name="connsiteY56" fmla="*/ 2977117 h 4976038"/>
              <a:gd name="connsiteX57" fmla="*/ 786809 w 5911702"/>
              <a:gd name="connsiteY57" fmla="*/ 2892056 h 4976038"/>
              <a:gd name="connsiteX58" fmla="*/ 988828 w 5911702"/>
              <a:gd name="connsiteY58" fmla="*/ 2785731 h 4976038"/>
              <a:gd name="connsiteX59" fmla="*/ 1222744 w 5911702"/>
              <a:gd name="connsiteY59" fmla="*/ 2626242 h 4976038"/>
              <a:gd name="connsiteX60" fmla="*/ 1584251 w 5911702"/>
              <a:gd name="connsiteY60" fmla="*/ 2562447 h 4976038"/>
              <a:gd name="connsiteX61" fmla="*/ 1509823 w 5911702"/>
              <a:gd name="connsiteY61" fmla="*/ 2456121 h 4976038"/>
              <a:gd name="connsiteX62" fmla="*/ 1329070 w 5911702"/>
              <a:gd name="connsiteY62" fmla="*/ 2339163 h 4976038"/>
              <a:gd name="connsiteX63" fmla="*/ 1392865 w 5911702"/>
              <a:gd name="connsiteY63" fmla="*/ 2179675 h 4976038"/>
              <a:gd name="connsiteX64" fmla="*/ 1371600 w 5911702"/>
              <a:gd name="connsiteY64" fmla="*/ 1967024 h 4976038"/>
              <a:gd name="connsiteX65" fmla="*/ 1531088 w 5911702"/>
              <a:gd name="connsiteY65" fmla="*/ 1860698 h 4976038"/>
              <a:gd name="connsiteX66" fmla="*/ 1669312 w 5911702"/>
              <a:gd name="connsiteY66" fmla="*/ 1956391 h 4976038"/>
              <a:gd name="connsiteX67" fmla="*/ 2030819 w 5911702"/>
              <a:gd name="connsiteY67" fmla="*/ 1977656 h 4976038"/>
              <a:gd name="connsiteX68" fmla="*/ 2349795 w 5911702"/>
              <a:gd name="connsiteY68" fmla="*/ 1924493 h 4976038"/>
              <a:gd name="connsiteX69" fmla="*/ 2466754 w 5911702"/>
              <a:gd name="connsiteY69" fmla="*/ 1765005 h 4976038"/>
              <a:gd name="connsiteX70" fmla="*/ 2668772 w 5911702"/>
              <a:gd name="connsiteY70" fmla="*/ 1711842 h 4976038"/>
              <a:gd name="connsiteX71" fmla="*/ 2892056 w 5911702"/>
              <a:gd name="connsiteY71" fmla="*/ 1722475 h 4976038"/>
              <a:gd name="connsiteX72" fmla="*/ 2987749 w 5911702"/>
              <a:gd name="connsiteY72" fmla="*/ 1679944 h 4976038"/>
              <a:gd name="connsiteX73" fmla="*/ 3115340 w 5911702"/>
              <a:gd name="connsiteY73" fmla="*/ 1658679 h 4976038"/>
              <a:gd name="connsiteX74" fmla="*/ 3157870 w 5911702"/>
              <a:gd name="connsiteY74" fmla="*/ 1765005 h 4976038"/>
              <a:gd name="connsiteX75" fmla="*/ 3157870 w 5911702"/>
              <a:gd name="connsiteY75" fmla="*/ 1903228 h 4976038"/>
              <a:gd name="connsiteX76" fmla="*/ 3359888 w 5911702"/>
              <a:gd name="connsiteY76" fmla="*/ 2009554 h 4976038"/>
              <a:gd name="connsiteX77" fmla="*/ 3476847 w 5911702"/>
              <a:gd name="connsiteY77" fmla="*/ 1871331 h 4976038"/>
              <a:gd name="connsiteX78" fmla="*/ 3498112 w 5911702"/>
              <a:gd name="connsiteY78" fmla="*/ 1722475 h 4976038"/>
              <a:gd name="connsiteX79" fmla="*/ 3487479 w 5911702"/>
              <a:gd name="connsiteY79" fmla="*/ 1467293 h 4976038"/>
              <a:gd name="connsiteX80" fmla="*/ 3530009 w 5911702"/>
              <a:gd name="connsiteY80" fmla="*/ 1297172 h 4976038"/>
              <a:gd name="connsiteX81" fmla="*/ 3657600 w 5911702"/>
              <a:gd name="connsiteY81" fmla="*/ 1254642 h 4976038"/>
              <a:gd name="connsiteX82" fmla="*/ 3742661 w 5911702"/>
              <a:gd name="connsiteY82" fmla="*/ 1254642 h 4976038"/>
              <a:gd name="connsiteX83" fmla="*/ 3902149 w 5911702"/>
              <a:gd name="connsiteY83" fmla="*/ 1382233 h 4976038"/>
              <a:gd name="connsiteX84" fmla="*/ 4189228 w 5911702"/>
              <a:gd name="connsiteY84" fmla="*/ 1392865 h 4976038"/>
              <a:gd name="connsiteX85" fmla="*/ 4455042 w 5911702"/>
              <a:gd name="connsiteY85" fmla="*/ 1329070 h 4976038"/>
              <a:gd name="connsiteX86" fmla="*/ 4497572 w 5911702"/>
              <a:gd name="connsiteY86" fmla="*/ 1180214 h 4976038"/>
              <a:gd name="connsiteX87" fmla="*/ 4720856 w 5911702"/>
              <a:gd name="connsiteY87" fmla="*/ 1052624 h 4976038"/>
              <a:gd name="connsiteX88" fmla="*/ 4954772 w 5911702"/>
              <a:gd name="connsiteY88" fmla="*/ 1041991 h 4976038"/>
              <a:gd name="connsiteX89" fmla="*/ 5167423 w 5911702"/>
              <a:gd name="connsiteY89" fmla="*/ 1052624 h 4976038"/>
              <a:gd name="connsiteX90" fmla="*/ 5326912 w 5911702"/>
              <a:gd name="connsiteY90" fmla="*/ 776177 h 4976038"/>
              <a:gd name="connsiteX91" fmla="*/ 5454502 w 5911702"/>
              <a:gd name="connsiteY91" fmla="*/ 425303 h 4976038"/>
              <a:gd name="connsiteX92" fmla="*/ 5497033 w 5911702"/>
              <a:gd name="connsiteY92" fmla="*/ 223284 h 4976038"/>
              <a:gd name="connsiteX93" fmla="*/ 5528930 w 5911702"/>
              <a:gd name="connsiteY93" fmla="*/ 85061 h 4976038"/>
              <a:gd name="connsiteX94" fmla="*/ 5603358 w 5911702"/>
              <a:gd name="connsiteY94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4033905 w 5911702"/>
              <a:gd name="connsiteY18" fmla="*/ 4288868 h 4976038"/>
              <a:gd name="connsiteX19" fmla="*/ 4020879 w 5911702"/>
              <a:gd name="connsiteY19" fmla="*/ 4253024 h 4976038"/>
              <a:gd name="connsiteX20" fmla="*/ 4027766 w 5911702"/>
              <a:gd name="connsiteY20" fmla="*/ 4327871 h 4976038"/>
              <a:gd name="connsiteX21" fmla="*/ 4010431 w 5911702"/>
              <a:gd name="connsiteY21" fmla="*/ 4332204 h 4976038"/>
              <a:gd name="connsiteX22" fmla="*/ 4075814 w 5911702"/>
              <a:gd name="connsiteY22" fmla="*/ 4325679 h 4976038"/>
              <a:gd name="connsiteX23" fmla="*/ 4006098 w 5911702"/>
              <a:gd name="connsiteY23" fmla="*/ 4483882 h 4976038"/>
              <a:gd name="connsiteX24" fmla="*/ 3987209 w 5911702"/>
              <a:gd name="connsiteY24" fmla="*/ 4486940 h 4976038"/>
              <a:gd name="connsiteX25" fmla="*/ 3953540 w 5911702"/>
              <a:gd name="connsiteY25" fmla="*/ 4548963 h 4976038"/>
              <a:gd name="connsiteX26" fmla="*/ 3749749 w 5911702"/>
              <a:gd name="connsiteY26" fmla="*/ 4568456 h 4976038"/>
              <a:gd name="connsiteX27" fmla="*/ 3584944 w 5911702"/>
              <a:gd name="connsiteY27" fmla="*/ 4591493 h 4976038"/>
              <a:gd name="connsiteX28" fmla="*/ 3505200 w 5911702"/>
              <a:gd name="connsiteY28" fmla="*/ 4587167 h 4976038"/>
              <a:gd name="connsiteX29" fmla="*/ 3370521 w 5911702"/>
              <a:gd name="connsiteY29" fmla="*/ 4561368 h 4976038"/>
              <a:gd name="connsiteX30" fmla="*/ 3115340 w 5911702"/>
              <a:gd name="connsiteY30" fmla="*/ 4529470 h 4976038"/>
              <a:gd name="connsiteX31" fmla="*/ 2764465 w 5911702"/>
              <a:gd name="connsiteY31" fmla="*/ 4517065 h 4976038"/>
              <a:gd name="connsiteX32" fmla="*/ 2616080 w 5911702"/>
              <a:gd name="connsiteY32" fmla="*/ 4517829 h 4976038"/>
              <a:gd name="connsiteX33" fmla="*/ 2842437 w 5911702"/>
              <a:gd name="connsiteY33" fmla="*/ 4894521 h 4976038"/>
              <a:gd name="connsiteX34" fmla="*/ 2551814 w 5911702"/>
              <a:gd name="connsiteY34" fmla="*/ 4976038 h 4976038"/>
              <a:gd name="connsiteX35" fmla="*/ 2275367 w 5911702"/>
              <a:gd name="connsiteY35" fmla="*/ 4912242 h 4976038"/>
              <a:gd name="connsiteX36" fmla="*/ 2179674 w 5911702"/>
              <a:gd name="connsiteY36" fmla="*/ 4688958 h 4976038"/>
              <a:gd name="connsiteX37" fmla="*/ 1903228 w 5911702"/>
              <a:gd name="connsiteY37" fmla="*/ 4455042 h 4976038"/>
              <a:gd name="connsiteX38" fmla="*/ 1807535 w 5911702"/>
              <a:gd name="connsiteY38" fmla="*/ 4104168 h 4976038"/>
              <a:gd name="connsiteX39" fmla="*/ 1733107 w 5911702"/>
              <a:gd name="connsiteY39" fmla="*/ 4058093 h 4976038"/>
              <a:gd name="connsiteX40" fmla="*/ 1711842 w 5911702"/>
              <a:gd name="connsiteY40" fmla="*/ 3987210 h 4976038"/>
              <a:gd name="connsiteX41" fmla="*/ 1639469 w 5911702"/>
              <a:gd name="connsiteY41" fmla="*/ 3997461 h 4976038"/>
              <a:gd name="connsiteX42" fmla="*/ 1435395 w 5911702"/>
              <a:gd name="connsiteY42" fmla="*/ 3978349 h 4976038"/>
              <a:gd name="connsiteX43" fmla="*/ 1403498 w 5911702"/>
              <a:gd name="connsiteY43" fmla="*/ 4047461 h 4976038"/>
              <a:gd name="connsiteX44" fmla="*/ 1399046 w 5911702"/>
              <a:gd name="connsiteY44" fmla="*/ 3971790 h 4976038"/>
              <a:gd name="connsiteX45" fmla="*/ 1395909 w 5911702"/>
              <a:gd name="connsiteY45" fmla="*/ 3900225 h 4976038"/>
              <a:gd name="connsiteX46" fmla="*/ 1390299 w 5911702"/>
              <a:gd name="connsiteY46" fmla="*/ 3905834 h 4976038"/>
              <a:gd name="connsiteX47" fmla="*/ 1329070 w 5911702"/>
              <a:gd name="connsiteY47" fmla="*/ 3955312 h 4976038"/>
              <a:gd name="connsiteX48" fmla="*/ 839972 w 5911702"/>
              <a:gd name="connsiteY48" fmla="*/ 3806456 h 4976038"/>
              <a:gd name="connsiteX49" fmla="*/ 784439 w 5911702"/>
              <a:gd name="connsiteY49" fmla="*/ 3819691 h 4976038"/>
              <a:gd name="connsiteX50" fmla="*/ 676940 w 5911702"/>
              <a:gd name="connsiteY50" fmla="*/ 3733800 h 4976038"/>
              <a:gd name="connsiteX51" fmla="*/ 691116 w 5911702"/>
              <a:gd name="connsiteY51" fmla="*/ 3542414 h 4976038"/>
              <a:gd name="connsiteX52" fmla="*/ 499730 w 5911702"/>
              <a:gd name="connsiteY52" fmla="*/ 3508744 h 4976038"/>
              <a:gd name="connsiteX53" fmla="*/ 255181 w 5911702"/>
              <a:gd name="connsiteY53" fmla="*/ 3615070 h 4976038"/>
              <a:gd name="connsiteX54" fmla="*/ 63795 w 5911702"/>
              <a:gd name="connsiteY54" fmla="*/ 3678865 h 4976038"/>
              <a:gd name="connsiteX55" fmla="*/ 0 w 5911702"/>
              <a:gd name="connsiteY55" fmla="*/ 3370521 h 4976038"/>
              <a:gd name="connsiteX56" fmla="*/ 191386 w 5911702"/>
              <a:gd name="connsiteY56" fmla="*/ 3136605 h 4976038"/>
              <a:gd name="connsiteX57" fmla="*/ 414670 w 5911702"/>
              <a:gd name="connsiteY57" fmla="*/ 2977117 h 4976038"/>
              <a:gd name="connsiteX58" fmla="*/ 786809 w 5911702"/>
              <a:gd name="connsiteY58" fmla="*/ 2892056 h 4976038"/>
              <a:gd name="connsiteX59" fmla="*/ 988828 w 5911702"/>
              <a:gd name="connsiteY59" fmla="*/ 2785731 h 4976038"/>
              <a:gd name="connsiteX60" fmla="*/ 1222744 w 5911702"/>
              <a:gd name="connsiteY60" fmla="*/ 2626242 h 4976038"/>
              <a:gd name="connsiteX61" fmla="*/ 1584251 w 5911702"/>
              <a:gd name="connsiteY61" fmla="*/ 2562447 h 4976038"/>
              <a:gd name="connsiteX62" fmla="*/ 1509823 w 5911702"/>
              <a:gd name="connsiteY62" fmla="*/ 2456121 h 4976038"/>
              <a:gd name="connsiteX63" fmla="*/ 1329070 w 5911702"/>
              <a:gd name="connsiteY63" fmla="*/ 2339163 h 4976038"/>
              <a:gd name="connsiteX64" fmla="*/ 1392865 w 5911702"/>
              <a:gd name="connsiteY64" fmla="*/ 2179675 h 4976038"/>
              <a:gd name="connsiteX65" fmla="*/ 1371600 w 5911702"/>
              <a:gd name="connsiteY65" fmla="*/ 1967024 h 4976038"/>
              <a:gd name="connsiteX66" fmla="*/ 1531088 w 5911702"/>
              <a:gd name="connsiteY66" fmla="*/ 1860698 h 4976038"/>
              <a:gd name="connsiteX67" fmla="*/ 1669312 w 5911702"/>
              <a:gd name="connsiteY67" fmla="*/ 1956391 h 4976038"/>
              <a:gd name="connsiteX68" fmla="*/ 2030819 w 5911702"/>
              <a:gd name="connsiteY68" fmla="*/ 1977656 h 4976038"/>
              <a:gd name="connsiteX69" fmla="*/ 2349795 w 5911702"/>
              <a:gd name="connsiteY69" fmla="*/ 1924493 h 4976038"/>
              <a:gd name="connsiteX70" fmla="*/ 2466754 w 5911702"/>
              <a:gd name="connsiteY70" fmla="*/ 1765005 h 4976038"/>
              <a:gd name="connsiteX71" fmla="*/ 2668772 w 5911702"/>
              <a:gd name="connsiteY71" fmla="*/ 1711842 h 4976038"/>
              <a:gd name="connsiteX72" fmla="*/ 2892056 w 5911702"/>
              <a:gd name="connsiteY72" fmla="*/ 1722475 h 4976038"/>
              <a:gd name="connsiteX73" fmla="*/ 2987749 w 5911702"/>
              <a:gd name="connsiteY73" fmla="*/ 1679944 h 4976038"/>
              <a:gd name="connsiteX74" fmla="*/ 3115340 w 5911702"/>
              <a:gd name="connsiteY74" fmla="*/ 1658679 h 4976038"/>
              <a:gd name="connsiteX75" fmla="*/ 3157870 w 5911702"/>
              <a:gd name="connsiteY75" fmla="*/ 1765005 h 4976038"/>
              <a:gd name="connsiteX76" fmla="*/ 3157870 w 5911702"/>
              <a:gd name="connsiteY76" fmla="*/ 1903228 h 4976038"/>
              <a:gd name="connsiteX77" fmla="*/ 3359888 w 5911702"/>
              <a:gd name="connsiteY77" fmla="*/ 2009554 h 4976038"/>
              <a:gd name="connsiteX78" fmla="*/ 3476847 w 5911702"/>
              <a:gd name="connsiteY78" fmla="*/ 1871331 h 4976038"/>
              <a:gd name="connsiteX79" fmla="*/ 3498112 w 5911702"/>
              <a:gd name="connsiteY79" fmla="*/ 1722475 h 4976038"/>
              <a:gd name="connsiteX80" fmla="*/ 3487479 w 5911702"/>
              <a:gd name="connsiteY80" fmla="*/ 1467293 h 4976038"/>
              <a:gd name="connsiteX81" fmla="*/ 3530009 w 5911702"/>
              <a:gd name="connsiteY81" fmla="*/ 1297172 h 4976038"/>
              <a:gd name="connsiteX82" fmla="*/ 3657600 w 5911702"/>
              <a:gd name="connsiteY82" fmla="*/ 1254642 h 4976038"/>
              <a:gd name="connsiteX83" fmla="*/ 3742661 w 5911702"/>
              <a:gd name="connsiteY83" fmla="*/ 1254642 h 4976038"/>
              <a:gd name="connsiteX84" fmla="*/ 3902149 w 5911702"/>
              <a:gd name="connsiteY84" fmla="*/ 1382233 h 4976038"/>
              <a:gd name="connsiteX85" fmla="*/ 4189228 w 5911702"/>
              <a:gd name="connsiteY85" fmla="*/ 1392865 h 4976038"/>
              <a:gd name="connsiteX86" fmla="*/ 4455042 w 5911702"/>
              <a:gd name="connsiteY86" fmla="*/ 1329070 h 4976038"/>
              <a:gd name="connsiteX87" fmla="*/ 4497572 w 5911702"/>
              <a:gd name="connsiteY87" fmla="*/ 1180214 h 4976038"/>
              <a:gd name="connsiteX88" fmla="*/ 4720856 w 5911702"/>
              <a:gd name="connsiteY88" fmla="*/ 1052624 h 4976038"/>
              <a:gd name="connsiteX89" fmla="*/ 4954772 w 5911702"/>
              <a:gd name="connsiteY89" fmla="*/ 1041991 h 4976038"/>
              <a:gd name="connsiteX90" fmla="*/ 5167423 w 5911702"/>
              <a:gd name="connsiteY90" fmla="*/ 1052624 h 4976038"/>
              <a:gd name="connsiteX91" fmla="*/ 5326912 w 5911702"/>
              <a:gd name="connsiteY91" fmla="*/ 776177 h 4976038"/>
              <a:gd name="connsiteX92" fmla="*/ 5454502 w 5911702"/>
              <a:gd name="connsiteY92" fmla="*/ 425303 h 4976038"/>
              <a:gd name="connsiteX93" fmla="*/ 5497033 w 5911702"/>
              <a:gd name="connsiteY93" fmla="*/ 223284 h 4976038"/>
              <a:gd name="connsiteX94" fmla="*/ 5528930 w 5911702"/>
              <a:gd name="connsiteY94" fmla="*/ 85061 h 4976038"/>
              <a:gd name="connsiteX95" fmla="*/ 5603358 w 5911702"/>
              <a:gd name="connsiteY95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4033905 w 5911702"/>
              <a:gd name="connsiteY18" fmla="*/ 4288868 h 4976038"/>
              <a:gd name="connsiteX19" fmla="*/ 4020879 w 5911702"/>
              <a:gd name="connsiteY19" fmla="*/ 4253024 h 4976038"/>
              <a:gd name="connsiteX20" fmla="*/ 4027766 w 5911702"/>
              <a:gd name="connsiteY20" fmla="*/ 4327871 h 4976038"/>
              <a:gd name="connsiteX21" fmla="*/ 4010431 w 5911702"/>
              <a:gd name="connsiteY21" fmla="*/ 4332204 h 4976038"/>
              <a:gd name="connsiteX22" fmla="*/ 4075814 w 5911702"/>
              <a:gd name="connsiteY22" fmla="*/ 4325679 h 4976038"/>
              <a:gd name="connsiteX23" fmla="*/ 4006098 w 5911702"/>
              <a:gd name="connsiteY23" fmla="*/ 4483882 h 4976038"/>
              <a:gd name="connsiteX24" fmla="*/ 3987209 w 5911702"/>
              <a:gd name="connsiteY24" fmla="*/ 4486940 h 4976038"/>
              <a:gd name="connsiteX25" fmla="*/ 3953540 w 5911702"/>
              <a:gd name="connsiteY25" fmla="*/ 4548963 h 4976038"/>
              <a:gd name="connsiteX26" fmla="*/ 3749749 w 5911702"/>
              <a:gd name="connsiteY26" fmla="*/ 4568456 h 4976038"/>
              <a:gd name="connsiteX27" fmla="*/ 3584944 w 5911702"/>
              <a:gd name="connsiteY27" fmla="*/ 4591493 h 4976038"/>
              <a:gd name="connsiteX28" fmla="*/ 3505200 w 5911702"/>
              <a:gd name="connsiteY28" fmla="*/ 4587167 h 4976038"/>
              <a:gd name="connsiteX29" fmla="*/ 3370521 w 5911702"/>
              <a:gd name="connsiteY29" fmla="*/ 4561368 h 4976038"/>
              <a:gd name="connsiteX30" fmla="*/ 3115340 w 5911702"/>
              <a:gd name="connsiteY30" fmla="*/ 4529470 h 4976038"/>
              <a:gd name="connsiteX31" fmla="*/ 2764465 w 5911702"/>
              <a:gd name="connsiteY31" fmla="*/ 4517065 h 4976038"/>
              <a:gd name="connsiteX32" fmla="*/ 2616080 w 5911702"/>
              <a:gd name="connsiteY32" fmla="*/ 4517829 h 4976038"/>
              <a:gd name="connsiteX33" fmla="*/ 2842437 w 5911702"/>
              <a:gd name="connsiteY33" fmla="*/ 4894521 h 4976038"/>
              <a:gd name="connsiteX34" fmla="*/ 2551814 w 5911702"/>
              <a:gd name="connsiteY34" fmla="*/ 4976038 h 4976038"/>
              <a:gd name="connsiteX35" fmla="*/ 2275367 w 5911702"/>
              <a:gd name="connsiteY35" fmla="*/ 4912242 h 4976038"/>
              <a:gd name="connsiteX36" fmla="*/ 2179674 w 5911702"/>
              <a:gd name="connsiteY36" fmla="*/ 4688958 h 4976038"/>
              <a:gd name="connsiteX37" fmla="*/ 1903228 w 5911702"/>
              <a:gd name="connsiteY37" fmla="*/ 4455042 h 4976038"/>
              <a:gd name="connsiteX38" fmla="*/ 1807535 w 5911702"/>
              <a:gd name="connsiteY38" fmla="*/ 4104168 h 4976038"/>
              <a:gd name="connsiteX39" fmla="*/ 1733107 w 5911702"/>
              <a:gd name="connsiteY39" fmla="*/ 4058093 h 4976038"/>
              <a:gd name="connsiteX40" fmla="*/ 1711842 w 5911702"/>
              <a:gd name="connsiteY40" fmla="*/ 3987210 h 4976038"/>
              <a:gd name="connsiteX41" fmla="*/ 1639469 w 5911702"/>
              <a:gd name="connsiteY41" fmla="*/ 3997461 h 4976038"/>
              <a:gd name="connsiteX42" fmla="*/ 1435395 w 5911702"/>
              <a:gd name="connsiteY42" fmla="*/ 3978349 h 4976038"/>
              <a:gd name="connsiteX43" fmla="*/ 1403498 w 5911702"/>
              <a:gd name="connsiteY43" fmla="*/ 4047461 h 4976038"/>
              <a:gd name="connsiteX44" fmla="*/ 1399046 w 5911702"/>
              <a:gd name="connsiteY44" fmla="*/ 3971790 h 4976038"/>
              <a:gd name="connsiteX45" fmla="*/ 1395909 w 5911702"/>
              <a:gd name="connsiteY45" fmla="*/ 3900225 h 4976038"/>
              <a:gd name="connsiteX46" fmla="*/ 1390299 w 5911702"/>
              <a:gd name="connsiteY46" fmla="*/ 3905834 h 4976038"/>
              <a:gd name="connsiteX47" fmla="*/ 1329070 w 5911702"/>
              <a:gd name="connsiteY47" fmla="*/ 3955312 h 4976038"/>
              <a:gd name="connsiteX48" fmla="*/ 839972 w 5911702"/>
              <a:gd name="connsiteY48" fmla="*/ 3806456 h 4976038"/>
              <a:gd name="connsiteX49" fmla="*/ 784439 w 5911702"/>
              <a:gd name="connsiteY49" fmla="*/ 3819691 h 4976038"/>
              <a:gd name="connsiteX50" fmla="*/ 676940 w 5911702"/>
              <a:gd name="connsiteY50" fmla="*/ 3733800 h 4976038"/>
              <a:gd name="connsiteX51" fmla="*/ 691116 w 5911702"/>
              <a:gd name="connsiteY51" fmla="*/ 3542414 h 4976038"/>
              <a:gd name="connsiteX52" fmla="*/ 607263 w 5911702"/>
              <a:gd name="connsiteY52" fmla="*/ 3617737 h 4976038"/>
              <a:gd name="connsiteX53" fmla="*/ 499730 w 5911702"/>
              <a:gd name="connsiteY53" fmla="*/ 3508744 h 4976038"/>
              <a:gd name="connsiteX54" fmla="*/ 255181 w 5911702"/>
              <a:gd name="connsiteY54" fmla="*/ 3615070 h 4976038"/>
              <a:gd name="connsiteX55" fmla="*/ 63795 w 5911702"/>
              <a:gd name="connsiteY55" fmla="*/ 3678865 h 4976038"/>
              <a:gd name="connsiteX56" fmla="*/ 0 w 5911702"/>
              <a:gd name="connsiteY56" fmla="*/ 3370521 h 4976038"/>
              <a:gd name="connsiteX57" fmla="*/ 191386 w 5911702"/>
              <a:gd name="connsiteY57" fmla="*/ 3136605 h 4976038"/>
              <a:gd name="connsiteX58" fmla="*/ 414670 w 5911702"/>
              <a:gd name="connsiteY58" fmla="*/ 2977117 h 4976038"/>
              <a:gd name="connsiteX59" fmla="*/ 786809 w 5911702"/>
              <a:gd name="connsiteY59" fmla="*/ 2892056 h 4976038"/>
              <a:gd name="connsiteX60" fmla="*/ 988828 w 5911702"/>
              <a:gd name="connsiteY60" fmla="*/ 2785731 h 4976038"/>
              <a:gd name="connsiteX61" fmla="*/ 1222744 w 5911702"/>
              <a:gd name="connsiteY61" fmla="*/ 2626242 h 4976038"/>
              <a:gd name="connsiteX62" fmla="*/ 1584251 w 5911702"/>
              <a:gd name="connsiteY62" fmla="*/ 2562447 h 4976038"/>
              <a:gd name="connsiteX63" fmla="*/ 1509823 w 5911702"/>
              <a:gd name="connsiteY63" fmla="*/ 2456121 h 4976038"/>
              <a:gd name="connsiteX64" fmla="*/ 1329070 w 5911702"/>
              <a:gd name="connsiteY64" fmla="*/ 2339163 h 4976038"/>
              <a:gd name="connsiteX65" fmla="*/ 1392865 w 5911702"/>
              <a:gd name="connsiteY65" fmla="*/ 2179675 h 4976038"/>
              <a:gd name="connsiteX66" fmla="*/ 1371600 w 5911702"/>
              <a:gd name="connsiteY66" fmla="*/ 1967024 h 4976038"/>
              <a:gd name="connsiteX67" fmla="*/ 1531088 w 5911702"/>
              <a:gd name="connsiteY67" fmla="*/ 1860698 h 4976038"/>
              <a:gd name="connsiteX68" fmla="*/ 1669312 w 5911702"/>
              <a:gd name="connsiteY68" fmla="*/ 1956391 h 4976038"/>
              <a:gd name="connsiteX69" fmla="*/ 2030819 w 5911702"/>
              <a:gd name="connsiteY69" fmla="*/ 1977656 h 4976038"/>
              <a:gd name="connsiteX70" fmla="*/ 2349795 w 5911702"/>
              <a:gd name="connsiteY70" fmla="*/ 1924493 h 4976038"/>
              <a:gd name="connsiteX71" fmla="*/ 2466754 w 5911702"/>
              <a:gd name="connsiteY71" fmla="*/ 1765005 h 4976038"/>
              <a:gd name="connsiteX72" fmla="*/ 2668772 w 5911702"/>
              <a:gd name="connsiteY72" fmla="*/ 1711842 h 4976038"/>
              <a:gd name="connsiteX73" fmla="*/ 2892056 w 5911702"/>
              <a:gd name="connsiteY73" fmla="*/ 1722475 h 4976038"/>
              <a:gd name="connsiteX74" fmla="*/ 2987749 w 5911702"/>
              <a:gd name="connsiteY74" fmla="*/ 1679944 h 4976038"/>
              <a:gd name="connsiteX75" fmla="*/ 3115340 w 5911702"/>
              <a:gd name="connsiteY75" fmla="*/ 1658679 h 4976038"/>
              <a:gd name="connsiteX76" fmla="*/ 3157870 w 5911702"/>
              <a:gd name="connsiteY76" fmla="*/ 1765005 h 4976038"/>
              <a:gd name="connsiteX77" fmla="*/ 3157870 w 5911702"/>
              <a:gd name="connsiteY77" fmla="*/ 1903228 h 4976038"/>
              <a:gd name="connsiteX78" fmla="*/ 3359888 w 5911702"/>
              <a:gd name="connsiteY78" fmla="*/ 2009554 h 4976038"/>
              <a:gd name="connsiteX79" fmla="*/ 3476847 w 5911702"/>
              <a:gd name="connsiteY79" fmla="*/ 1871331 h 4976038"/>
              <a:gd name="connsiteX80" fmla="*/ 3498112 w 5911702"/>
              <a:gd name="connsiteY80" fmla="*/ 1722475 h 4976038"/>
              <a:gd name="connsiteX81" fmla="*/ 3487479 w 5911702"/>
              <a:gd name="connsiteY81" fmla="*/ 1467293 h 4976038"/>
              <a:gd name="connsiteX82" fmla="*/ 3530009 w 5911702"/>
              <a:gd name="connsiteY82" fmla="*/ 1297172 h 4976038"/>
              <a:gd name="connsiteX83" fmla="*/ 3657600 w 5911702"/>
              <a:gd name="connsiteY83" fmla="*/ 1254642 h 4976038"/>
              <a:gd name="connsiteX84" fmla="*/ 3742661 w 5911702"/>
              <a:gd name="connsiteY84" fmla="*/ 1254642 h 4976038"/>
              <a:gd name="connsiteX85" fmla="*/ 3902149 w 5911702"/>
              <a:gd name="connsiteY85" fmla="*/ 1382233 h 4976038"/>
              <a:gd name="connsiteX86" fmla="*/ 4189228 w 5911702"/>
              <a:gd name="connsiteY86" fmla="*/ 1392865 h 4976038"/>
              <a:gd name="connsiteX87" fmla="*/ 4455042 w 5911702"/>
              <a:gd name="connsiteY87" fmla="*/ 1329070 h 4976038"/>
              <a:gd name="connsiteX88" fmla="*/ 4497572 w 5911702"/>
              <a:gd name="connsiteY88" fmla="*/ 1180214 h 4976038"/>
              <a:gd name="connsiteX89" fmla="*/ 4720856 w 5911702"/>
              <a:gd name="connsiteY89" fmla="*/ 1052624 h 4976038"/>
              <a:gd name="connsiteX90" fmla="*/ 4954772 w 5911702"/>
              <a:gd name="connsiteY90" fmla="*/ 1041991 h 4976038"/>
              <a:gd name="connsiteX91" fmla="*/ 5167423 w 5911702"/>
              <a:gd name="connsiteY91" fmla="*/ 1052624 h 4976038"/>
              <a:gd name="connsiteX92" fmla="*/ 5326912 w 5911702"/>
              <a:gd name="connsiteY92" fmla="*/ 776177 h 4976038"/>
              <a:gd name="connsiteX93" fmla="*/ 5454502 w 5911702"/>
              <a:gd name="connsiteY93" fmla="*/ 425303 h 4976038"/>
              <a:gd name="connsiteX94" fmla="*/ 5497033 w 5911702"/>
              <a:gd name="connsiteY94" fmla="*/ 223284 h 4976038"/>
              <a:gd name="connsiteX95" fmla="*/ 5528930 w 5911702"/>
              <a:gd name="connsiteY95" fmla="*/ 85061 h 4976038"/>
              <a:gd name="connsiteX96" fmla="*/ 5603358 w 5911702"/>
              <a:gd name="connsiteY96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4033905 w 5911702"/>
              <a:gd name="connsiteY18" fmla="*/ 4288868 h 4976038"/>
              <a:gd name="connsiteX19" fmla="*/ 4020879 w 5911702"/>
              <a:gd name="connsiteY19" fmla="*/ 4253024 h 4976038"/>
              <a:gd name="connsiteX20" fmla="*/ 4027766 w 5911702"/>
              <a:gd name="connsiteY20" fmla="*/ 4327871 h 4976038"/>
              <a:gd name="connsiteX21" fmla="*/ 4010431 w 5911702"/>
              <a:gd name="connsiteY21" fmla="*/ 4332204 h 4976038"/>
              <a:gd name="connsiteX22" fmla="*/ 4075814 w 5911702"/>
              <a:gd name="connsiteY22" fmla="*/ 4325679 h 4976038"/>
              <a:gd name="connsiteX23" fmla="*/ 4006098 w 5911702"/>
              <a:gd name="connsiteY23" fmla="*/ 4483882 h 4976038"/>
              <a:gd name="connsiteX24" fmla="*/ 3987209 w 5911702"/>
              <a:gd name="connsiteY24" fmla="*/ 4486940 h 4976038"/>
              <a:gd name="connsiteX25" fmla="*/ 3953540 w 5911702"/>
              <a:gd name="connsiteY25" fmla="*/ 4548963 h 4976038"/>
              <a:gd name="connsiteX26" fmla="*/ 3749749 w 5911702"/>
              <a:gd name="connsiteY26" fmla="*/ 4568456 h 4976038"/>
              <a:gd name="connsiteX27" fmla="*/ 3584944 w 5911702"/>
              <a:gd name="connsiteY27" fmla="*/ 4591493 h 4976038"/>
              <a:gd name="connsiteX28" fmla="*/ 3505200 w 5911702"/>
              <a:gd name="connsiteY28" fmla="*/ 4587167 h 4976038"/>
              <a:gd name="connsiteX29" fmla="*/ 3370521 w 5911702"/>
              <a:gd name="connsiteY29" fmla="*/ 4561368 h 4976038"/>
              <a:gd name="connsiteX30" fmla="*/ 3115340 w 5911702"/>
              <a:gd name="connsiteY30" fmla="*/ 4529470 h 4976038"/>
              <a:gd name="connsiteX31" fmla="*/ 2764465 w 5911702"/>
              <a:gd name="connsiteY31" fmla="*/ 4517065 h 4976038"/>
              <a:gd name="connsiteX32" fmla="*/ 2616080 w 5911702"/>
              <a:gd name="connsiteY32" fmla="*/ 4517829 h 4976038"/>
              <a:gd name="connsiteX33" fmla="*/ 2842437 w 5911702"/>
              <a:gd name="connsiteY33" fmla="*/ 4894521 h 4976038"/>
              <a:gd name="connsiteX34" fmla="*/ 2551814 w 5911702"/>
              <a:gd name="connsiteY34" fmla="*/ 4976038 h 4976038"/>
              <a:gd name="connsiteX35" fmla="*/ 2275367 w 5911702"/>
              <a:gd name="connsiteY35" fmla="*/ 4912242 h 4976038"/>
              <a:gd name="connsiteX36" fmla="*/ 2179674 w 5911702"/>
              <a:gd name="connsiteY36" fmla="*/ 4688958 h 4976038"/>
              <a:gd name="connsiteX37" fmla="*/ 1903228 w 5911702"/>
              <a:gd name="connsiteY37" fmla="*/ 4455042 h 4976038"/>
              <a:gd name="connsiteX38" fmla="*/ 1807535 w 5911702"/>
              <a:gd name="connsiteY38" fmla="*/ 4104168 h 4976038"/>
              <a:gd name="connsiteX39" fmla="*/ 1733107 w 5911702"/>
              <a:gd name="connsiteY39" fmla="*/ 4058093 h 4976038"/>
              <a:gd name="connsiteX40" fmla="*/ 1711842 w 5911702"/>
              <a:gd name="connsiteY40" fmla="*/ 3987210 h 4976038"/>
              <a:gd name="connsiteX41" fmla="*/ 1639469 w 5911702"/>
              <a:gd name="connsiteY41" fmla="*/ 3997461 h 4976038"/>
              <a:gd name="connsiteX42" fmla="*/ 1435395 w 5911702"/>
              <a:gd name="connsiteY42" fmla="*/ 3978349 h 4976038"/>
              <a:gd name="connsiteX43" fmla="*/ 1403498 w 5911702"/>
              <a:gd name="connsiteY43" fmla="*/ 4047461 h 4976038"/>
              <a:gd name="connsiteX44" fmla="*/ 1399046 w 5911702"/>
              <a:gd name="connsiteY44" fmla="*/ 3971790 h 4976038"/>
              <a:gd name="connsiteX45" fmla="*/ 1395909 w 5911702"/>
              <a:gd name="connsiteY45" fmla="*/ 3900225 h 4976038"/>
              <a:gd name="connsiteX46" fmla="*/ 1390299 w 5911702"/>
              <a:gd name="connsiteY46" fmla="*/ 3905834 h 4976038"/>
              <a:gd name="connsiteX47" fmla="*/ 1329070 w 5911702"/>
              <a:gd name="connsiteY47" fmla="*/ 3955312 h 4976038"/>
              <a:gd name="connsiteX48" fmla="*/ 839972 w 5911702"/>
              <a:gd name="connsiteY48" fmla="*/ 3806456 h 4976038"/>
              <a:gd name="connsiteX49" fmla="*/ 784439 w 5911702"/>
              <a:gd name="connsiteY49" fmla="*/ 3819691 h 4976038"/>
              <a:gd name="connsiteX50" fmla="*/ 676940 w 5911702"/>
              <a:gd name="connsiteY50" fmla="*/ 3733800 h 4976038"/>
              <a:gd name="connsiteX51" fmla="*/ 691116 w 5911702"/>
              <a:gd name="connsiteY51" fmla="*/ 3542414 h 4976038"/>
              <a:gd name="connsiteX52" fmla="*/ 618482 w 5911702"/>
              <a:gd name="connsiteY52" fmla="*/ 3699547 h 4976038"/>
              <a:gd name="connsiteX53" fmla="*/ 607263 w 5911702"/>
              <a:gd name="connsiteY53" fmla="*/ 3617737 h 4976038"/>
              <a:gd name="connsiteX54" fmla="*/ 499730 w 5911702"/>
              <a:gd name="connsiteY54" fmla="*/ 3508744 h 4976038"/>
              <a:gd name="connsiteX55" fmla="*/ 255181 w 5911702"/>
              <a:gd name="connsiteY55" fmla="*/ 3615070 h 4976038"/>
              <a:gd name="connsiteX56" fmla="*/ 63795 w 5911702"/>
              <a:gd name="connsiteY56" fmla="*/ 3678865 h 4976038"/>
              <a:gd name="connsiteX57" fmla="*/ 0 w 5911702"/>
              <a:gd name="connsiteY57" fmla="*/ 3370521 h 4976038"/>
              <a:gd name="connsiteX58" fmla="*/ 191386 w 5911702"/>
              <a:gd name="connsiteY58" fmla="*/ 3136605 h 4976038"/>
              <a:gd name="connsiteX59" fmla="*/ 414670 w 5911702"/>
              <a:gd name="connsiteY59" fmla="*/ 2977117 h 4976038"/>
              <a:gd name="connsiteX60" fmla="*/ 786809 w 5911702"/>
              <a:gd name="connsiteY60" fmla="*/ 2892056 h 4976038"/>
              <a:gd name="connsiteX61" fmla="*/ 988828 w 5911702"/>
              <a:gd name="connsiteY61" fmla="*/ 2785731 h 4976038"/>
              <a:gd name="connsiteX62" fmla="*/ 1222744 w 5911702"/>
              <a:gd name="connsiteY62" fmla="*/ 2626242 h 4976038"/>
              <a:gd name="connsiteX63" fmla="*/ 1584251 w 5911702"/>
              <a:gd name="connsiteY63" fmla="*/ 2562447 h 4976038"/>
              <a:gd name="connsiteX64" fmla="*/ 1509823 w 5911702"/>
              <a:gd name="connsiteY64" fmla="*/ 2456121 h 4976038"/>
              <a:gd name="connsiteX65" fmla="*/ 1329070 w 5911702"/>
              <a:gd name="connsiteY65" fmla="*/ 2339163 h 4976038"/>
              <a:gd name="connsiteX66" fmla="*/ 1392865 w 5911702"/>
              <a:gd name="connsiteY66" fmla="*/ 2179675 h 4976038"/>
              <a:gd name="connsiteX67" fmla="*/ 1371600 w 5911702"/>
              <a:gd name="connsiteY67" fmla="*/ 1967024 h 4976038"/>
              <a:gd name="connsiteX68" fmla="*/ 1531088 w 5911702"/>
              <a:gd name="connsiteY68" fmla="*/ 1860698 h 4976038"/>
              <a:gd name="connsiteX69" fmla="*/ 1669312 w 5911702"/>
              <a:gd name="connsiteY69" fmla="*/ 1956391 h 4976038"/>
              <a:gd name="connsiteX70" fmla="*/ 2030819 w 5911702"/>
              <a:gd name="connsiteY70" fmla="*/ 1977656 h 4976038"/>
              <a:gd name="connsiteX71" fmla="*/ 2349795 w 5911702"/>
              <a:gd name="connsiteY71" fmla="*/ 1924493 h 4976038"/>
              <a:gd name="connsiteX72" fmla="*/ 2466754 w 5911702"/>
              <a:gd name="connsiteY72" fmla="*/ 1765005 h 4976038"/>
              <a:gd name="connsiteX73" fmla="*/ 2668772 w 5911702"/>
              <a:gd name="connsiteY73" fmla="*/ 1711842 h 4976038"/>
              <a:gd name="connsiteX74" fmla="*/ 2892056 w 5911702"/>
              <a:gd name="connsiteY74" fmla="*/ 1722475 h 4976038"/>
              <a:gd name="connsiteX75" fmla="*/ 2987749 w 5911702"/>
              <a:gd name="connsiteY75" fmla="*/ 1679944 h 4976038"/>
              <a:gd name="connsiteX76" fmla="*/ 3115340 w 5911702"/>
              <a:gd name="connsiteY76" fmla="*/ 1658679 h 4976038"/>
              <a:gd name="connsiteX77" fmla="*/ 3157870 w 5911702"/>
              <a:gd name="connsiteY77" fmla="*/ 1765005 h 4976038"/>
              <a:gd name="connsiteX78" fmla="*/ 3157870 w 5911702"/>
              <a:gd name="connsiteY78" fmla="*/ 1903228 h 4976038"/>
              <a:gd name="connsiteX79" fmla="*/ 3359888 w 5911702"/>
              <a:gd name="connsiteY79" fmla="*/ 2009554 h 4976038"/>
              <a:gd name="connsiteX80" fmla="*/ 3476847 w 5911702"/>
              <a:gd name="connsiteY80" fmla="*/ 1871331 h 4976038"/>
              <a:gd name="connsiteX81" fmla="*/ 3498112 w 5911702"/>
              <a:gd name="connsiteY81" fmla="*/ 1722475 h 4976038"/>
              <a:gd name="connsiteX82" fmla="*/ 3487479 w 5911702"/>
              <a:gd name="connsiteY82" fmla="*/ 1467293 h 4976038"/>
              <a:gd name="connsiteX83" fmla="*/ 3530009 w 5911702"/>
              <a:gd name="connsiteY83" fmla="*/ 1297172 h 4976038"/>
              <a:gd name="connsiteX84" fmla="*/ 3657600 w 5911702"/>
              <a:gd name="connsiteY84" fmla="*/ 1254642 h 4976038"/>
              <a:gd name="connsiteX85" fmla="*/ 3742661 w 5911702"/>
              <a:gd name="connsiteY85" fmla="*/ 1254642 h 4976038"/>
              <a:gd name="connsiteX86" fmla="*/ 3902149 w 5911702"/>
              <a:gd name="connsiteY86" fmla="*/ 1382233 h 4976038"/>
              <a:gd name="connsiteX87" fmla="*/ 4189228 w 5911702"/>
              <a:gd name="connsiteY87" fmla="*/ 1392865 h 4976038"/>
              <a:gd name="connsiteX88" fmla="*/ 4455042 w 5911702"/>
              <a:gd name="connsiteY88" fmla="*/ 1329070 h 4976038"/>
              <a:gd name="connsiteX89" fmla="*/ 4497572 w 5911702"/>
              <a:gd name="connsiteY89" fmla="*/ 1180214 h 4976038"/>
              <a:gd name="connsiteX90" fmla="*/ 4720856 w 5911702"/>
              <a:gd name="connsiteY90" fmla="*/ 1052624 h 4976038"/>
              <a:gd name="connsiteX91" fmla="*/ 4954772 w 5911702"/>
              <a:gd name="connsiteY91" fmla="*/ 1041991 h 4976038"/>
              <a:gd name="connsiteX92" fmla="*/ 5167423 w 5911702"/>
              <a:gd name="connsiteY92" fmla="*/ 1052624 h 4976038"/>
              <a:gd name="connsiteX93" fmla="*/ 5326912 w 5911702"/>
              <a:gd name="connsiteY93" fmla="*/ 776177 h 4976038"/>
              <a:gd name="connsiteX94" fmla="*/ 5454502 w 5911702"/>
              <a:gd name="connsiteY94" fmla="*/ 425303 h 4976038"/>
              <a:gd name="connsiteX95" fmla="*/ 5497033 w 5911702"/>
              <a:gd name="connsiteY95" fmla="*/ 223284 h 4976038"/>
              <a:gd name="connsiteX96" fmla="*/ 5528930 w 5911702"/>
              <a:gd name="connsiteY96" fmla="*/ 85061 h 4976038"/>
              <a:gd name="connsiteX97" fmla="*/ 5603358 w 5911702"/>
              <a:gd name="connsiteY97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4033905 w 5911702"/>
              <a:gd name="connsiteY18" fmla="*/ 4288868 h 4976038"/>
              <a:gd name="connsiteX19" fmla="*/ 4020879 w 5911702"/>
              <a:gd name="connsiteY19" fmla="*/ 4253024 h 4976038"/>
              <a:gd name="connsiteX20" fmla="*/ 4027766 w 5911702"/>
              <a:gd name="connsiteY20" fmla="*/ 4327871 h 4976038"/>
              <a:gd name="connsiteX21" fmla="*/ 4010431 w 5911702"/>
              <a:gd name="connsiteY21" fmla="*/ 4332204 h 4976038"/>
              <a:gd name="connsiteX22" fmla="*/ 4075814 w 5911702"/>
              <a:gd name="connsiteY22" fmla="*/ 4325679 h 4976038"/>
              <a:gd name="connsiteX23" fmla="*/ 4006098 w 5911702"/>
              <a:gd name="connsiteY23" fmla="*/ 4483882 h 4976038"/>
              <a:gd name="connsiteX24" fmla="*/ 3987209 w 5911702"/>
              <a:gd name="connsiteY24" fmla="*/ 4486940 h 4976038"/>
              <a:gd name="connsiteX25" fmla="*/ 3953540 w 5911702"/>
              <a:gd name="connsiteY25" fmla="*/ 4548963 h 4976038"/>
              <a:gd name="connsiteX26" fmla="*/ 3749749 w 5911702"/>
              <a:gd name="connsiteY26" fmla="*/ 4568456 h 4976038"/>
              <a:gd name="connsiteX27" fmla="*/ 3584944 w 5911702"/>
              <a:gd name="connsiteY27" fmla="*/ 4591493 h 4976038"/>
              <a:gd name="connsiteX28" fmla="*/ 3505200 w 5911702"/>
              <a:gd name="connsiteY28" fmla="*/ 4587167 h 4976038"/>
              <a:gd name="connsiteX29" fmla="*/ 3370521 w 5911702"/>
              <a:gd name="connsiteY29" fmla="*/ 4561368 h 4976038"/>
              <a:gd name="connsiteX30" fmla="*/ 3115340 w 5911702"/>
              <a:gd name="connsiteY30" fmla="*/ 4529470 h 4976038"/>
              <a:gd name="connsiteX31" fmla="*/ 2764465 w 5911702"/>
              <a:gd name="connsiteY31" fmla="*/ 4517065 h 4976038"/>
              <a:gd name="connsiteX32" fmla="*/ 2616080 w 5911702"/>
              <a:gd name="connsiteY32" fmla="*/ 4517829 h 4976038"/>
              <a:gd name="connsiteX33" fmla="*/ 2842437 w 5911702"/>
              <a:gd name="connsiteY33" fmla="*/ 4894521 h 4976038"/>
              <a:gd name="connsiteX34" fmla="*/ 2551814 w 5911702"/>
              <a:gd name="connsiteY34" fmla="*/ 4976038 h 4976038"/>
              <a:gd name="connsiteX35" fmla="*/ 2275367 w 5911702"/>
              <a:gd name="connsiteY35" fmla="*/ 4912242 h 4976038"/>
              <a:gd name="connsiteX36" fmla="*/ 2179674 w 5911702"/>
              <a:gd name="connsiteY36" fmla="*/ 4688958 h 4976038"/>
              <a:gd name="connsiteX37" fmla="*/ 1903228 w 5911702"/>
              <a:gd name="connsiteY37" fmla="*/ 4455042 h 4976038"/>
              <a:gd name="connsiteX38" fmla="*/ 1807535 w 5911702"/>
              <a:gd name="connsiteY38" fmla="*/ 4104168 h 4976038"/>
              <a:gd name="connsiteX39" fmla="*/ 1733107 w 5911702"/>
              <a:gd name="connsiteY39" fmla="*/ 4058093 h 4976038"/>
              <a:gd name="connsiteX40" fmla="*/ 1711842 w 5911702"/>
              <a:gd name="connsiteY40" fmla="*/ 3987210 h 4976038"/>
              <a:gd name="connsiteX41" fmla="*/ 1639469 w 5911702"/>
              <a:gd name="connsiteY41" fmla="*/ 3997461 h 4976038"/>
              <a:gd name="connsiteX42" fmla="*/ 1435395 w 5911702"/>
              <a:gd name="connsiteY42" fmla="*/ 3978349 h 4976038"/>
              <a:gd name="connsiteX43" fmla="*/ 1403498 w 5911702"/>
              <a:gd name="connsiteY43" fmla="*/ 4047461 h 4976038"/>
              <a:gd name="connsiteX44" fmla="*/ 1399046 w 5911702"/>
              <a:gd name="connsiteY44" fmla="*/ 3971790 h 4976038"/>
              <a:gd name="connsiteX45" fmla="*/ 1395909 w 5911702"/>
              <a:gd name="connsiteY45" fmla="*/ 3900225 h 4976038"/>
              <a:gd name="connsiteX46" fmla="*/ 1390299 w 5911702"/>
              <a:gd name="connsiteY46" fmla="*/ 3905834 h 4976038"/>
              <a:gd name="connsiteX47" fmla="*/ 1329070 w 5911702"/>
              <a:gd name="connsiteY47" fmla="*/ 3955312 h 4976038"/>
              <a:gd name="connsiteX48" fmla="*/ 839972 w 5911702"/>
              <a:gd name="connsiteY48" fmla="*/ 3806456 h 4976038"/>
              <a:gd name="connsiteX49" fmla="*/ 784439 w 5911702"/>
              <a:gd name="connsiteY49" fmla="*/ 3819691 h 4976038"/>
              <a:gd name="connsiteX50" fmla="*/ 676940 w 5911702"/>
              <a:gd name="connsiteY50" fmla="*/ 3733800 h 4976038"/>
              <a:gd name="connsiteX51" fmla="*/ 691116 w 5911702"/>
              <a:gd name="connsiteY51" fmla="*/ 3542414 h 4976038"/>
              <a:gd name="connsiteX52" fmla="*/ 689072 w 5911702"/>
              <a:gd name="connsiteY52" fmla="*/ 3699547 h 4976038"/>
              <a:gd name="connsiteX53" fmla="*/ 618482 w 5911702"/>
              <a:gd name="connsiteY53" fmla="*/ 3699547 h 4976038"/>
              <a:gd name="connsiteX54" fmla="*/ 607263 w 5911702"/>
              <a:gd name="connsiteY54" fmla="*/ 3617737 h 4976038"/>
              <a:gd name="connsiteX55" fmla="*/ 499730 w 5911702"/>
              <a:gd name="connsiteY55" fmla="*/ 3508744 h 4976038"/>
              <a:gd name="connsiteX56" fmla="*/ 255181 w 5911702"/>
              <a:gd name="connsiteY56" fmla="*/ 3615070 h 4976038"/>
              <a:gd name="connsiteX57" fmla="*/ 63795 w 5911702"/>
              <a:gd name="connsiteY57" fmla="*/ 3678865 h 4976038"/>
              <a:gd name="connsiteX58" fmla="*/ 0 w 5911702"/>
              <a:gd name="connsiteY58" fmla="*/ 3370521 h 4976038"/>
              <a:gd name="connsiteX59" fmla="*/ 191386 w 5911702"/>
              <a:gd name="connsiteY59" fmla="*/ 3136605 h 4976038"/>
              <a:gd name="connsiteX60" fmla="*/ 414670 w 5911702"/>
              <a:gd name="connsiteY60" fmla="*/ 2977117 h 4976038"/>
              <a:gd name="connsiteX61" fmla="*/ 786809 w 5911702"/>
              <a:gd name="connsiteY61" fmla="*/ 2892056 h 4976038"/>
              <a:gd name="connsiteX62" fmla="*/ 988828 w 5911702"/>
              <a:gd name="connsiteY62" fmla="*/ 2785731 h 4976038"/>
              <a:gd name="connsiteX63" fmla="*/ 1222744 w 5911702"/>
              <a:gd name="connsiteY63" fmla="*/ 2626242 h 4976038"/>
              <a:gd name="connsiteX64" fmla="*/ 1584251 w 5911702"/>
              <a:gd name="connsiteY64" fmla="*/ 2562447 h 4976038"/>
              <a:gd name="connsiteX65" fmla="*/ 1509823 w 5911702"/>
              <a:gd name="connsiteY65" fmla="*/ 2456121 h 4976038"/>
              <a:gd name="connsiteX66" fmla="*/ 1329070 w 5911702"/>
              <a:gd name="connsiteY66" fmla="*/ 2339163 h 4976038"/>
              <a:gd name="connsiteX67" fmla="*/ 1392865 w 5911702"/>
              <a:gd name="connsiteY67" fmla="*/ 2179675 h 4976038"/>
              <a:gd name="connsiteX68" fmla="*/ 1371600 w 5911702"/>
              <a:gd name="connsiteY68" fmla="*/ 1967024 h 4976038"/>
              <a:gd name="connsiteX69" fmla="*/ 1531088 w 5911702"/>
              <a:gd name="connsiteY69" fmla="*/ 1860698 h 4976038"/>
              <a:gd name="connsiteX70" fmla="*/ 1669312 w 5911702"/>
              <a:gd name="connsiteY70" fmla="*/ 1956391 h 4976038"/>
              <a:gd name="connsiteX71" fmla="*/ 2030819 w 5911702"/>
              <a:gd name="connsiteY71" fmla="*/ 1977656 h 4976038"/>
              <a:gd name="connsiteX72" fmla="*/ 2349795 w 5911702"/>
              <a:gd name="connsiteY72" fmla="*/ 1924493 h 4976038"/>
              <a:gd name="connsiteX73" fmla="*/ 2466754 w 5911702"/>
              <a:gd name="connsiteY73" fmla="*/ 1765005 h 4976038"/>
              <a:gd name="connsiteX74" fmla="*/ 2668772 w 5911702"/>
              <a:gd name="connsiteY74" fmla="*/ 1711842 h 4976038"/>
              <a:gd name="connsiteX75" fmla="*/ 2892056 w 5911702"/>
              <a:gd name="connsiteY75" fmla="*/ 1722475 h 4976038"/>
              <a:gd name="connsiteX76" fmla="*/ 2987749 w 5911702"/>
              <a:gd name="connsiteY76" fmla="*/ 1679944 h 4976038"/>
              <a:gd name="connsiteX77" fmla="*/ 3115340 w 5911702"/>
              <a:gd name="connsiteY77" fmla="*/ 1658679 h 4976038"/>
              <a:gd name="connsiteX78" fmla="*/ 3157870 w 5911702"/>
              <a:gd name="connsiteY78" fmla="*/ 1765005 h 4976038"/>
              <a:gd name="connsiteX79" fmla="*/ 3157870 w 5911702"/>
              <a:gd name="connsiteY79" fmla="*/ 1903228 h 4976038"/>
              <a:gd name="connsiteX80" fmla="*/ 3359888 w 5911702"/>
              <a:gd name="connsiteY80" fmla="*/ 2009554 h 4976038"/>
              <a:gd name="connsiteX81" fmla="*/ 3476847 w 5911702"/>
              <a:gd name="connsiteY81" fmla="*/ 1871331 h 4976038"/>
              <a:gd name="connsiteX82" fmla="*/ 3498112 w 5911702"/>
              <a:gd name="connsiteY82" fmla="*/ 1722475 h 4976038"/>
              <a:gd name="connsiteX83" fmla="*/ 3487479 w 5911702"/>
              <a:gd name="connsiteY83" fmla="*/ 1467293 h 4976038"/>
              <a:gd name="connsiteX84" fmla="*/ 3530009 w 5911702"/>
              <a:gd name="connsiteY84" fmla="*/ 1297172 h 4976038"/>
              <a:gd name="connsiteX85" fmla="*/ 3657600 w 5911702"/>
              <a:gd name="connsiteY85" fmla="*/ 1254642 h 4976038"/>
              <a:gd name="connsiteX86" fmla="*/ 3742661 w 5911702"/>
              <a:gd name="connsiteY86" fmla="*/ 1254642 h 4976038"/>
              <a:gd name="connsiteX87" fmla="*/ 3902149 w 5911702"/>
              <a:gd name="connsiteY87" fmla="*/ 1382233 h 4976038"/>
              <a:gd name="connsiteX88" fmla="*/ 4189228 w 5911702"/>
              <a:gd name="connsiteY88" fmla="*/ 1392865 h 4976038"/>
              <a:gd name="connsiteX89" fmla="*/ 4455042 w 5911702"/>
              <a:gd name="connsiteY89" fmla="*/ 1329070 h 4976038"/>
              <a:gd name="connsiteX90" fmla="*/ 4497572 w 5911702"/>
              <a:gd name="connsiteY90" fmla="*/ 1180214 h 4976038"/>
              <a:gd name="connsiteX91" fmla="*/ 4720856 w 5911702"/>
              <a:gd name="connsiteY91" fmla="*/ 1052624 h 4976038"/>
              <a:gd name="connsiteX92" fmla="*/ 4954772 w 5911702"/>
              <a:gd name="connsiteY92" fmla="*/ 1041991 h 4976038"/>
              <a:gd name="connsiteX93" fmla="*/ 5167423 w 5911702"/>
              <a:gd name="connsiteY93" fmla="*/ 1052624 h 4976038"/>
              <a:gd name="connsiteX94" fmla="*/ 5326912 w 5911702"/>
              <a:gd name="connsiteY94" fmla="*/ 776177 h 4976038"/>
              <a:gd name="connsiteX95" fmla="*/ 5454502 w 5911702"/>
              <a:gd name="connsiteY95" fmla="*/ 425303 h 4976038"/>
              <a:gd name="connsiteX96" fmla="*/ 5497033 w 5911702"/>
              <a:gd name="connsiteY96" fmla="*/ 223284 h 4976038"/>
              <a:gd name="connsiteX97" fmla="*/ 5528930 w 5911702"/>
              <a:gd name="connsiteY97" fmla="*/ 85061 h 4976038"/>
              <a:gd name="connsiteX98" fmla="*/ 5603358 w 5911702"/>
              <a:gd name="connsiteY98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4033905 w 5911702"/>
              <a:gd name="connsiteY18" fmla="*/ 4288868 h 4976038"/>
              <a:gd name="connsiteX19" fmla="*/ 4020879 w 5911702"/>
              <a:gd name="connsiteY19" fmla="*/ 4253024 h 4976038"/>
              <a:gd name="connsiteX20" fmla="*/ 4027766 w 5911702"/>
              <a:gd name="connsiteY20" fmla="*/ 4327871 h 4976038"/>
              <a:gd name="connsiteX21" fmla="*/ 4010431 w 5911702"/>
              <a:gd name="connsiteY21" fmla="*/ 4332204 h 4976038"/>
              <a:gd name="connsiteX22" fmla="*/ 4075814 w 5911702"/>
              <a:gd name="connsiteY22" fmla="*/ 4325679 h 4976038"/>
              <a:gd name="connsiteX23" fmla="*/ 4006098 w 5911702"/>
              <a:gd name="connsiteY23" fmla="*/ 4483882 h 4976038"/>
              <a:gd name="connsiteX24" fmla="*/ 3987209 w 5911702"/>
              <a:gd name="connsiteY24" fmla="*/ 4486940 h 4976038"/>
              <a:gd name="connsiteX25" fmla="*/ 3953540 w 5911702"/>
              <a:gd name="connsiteY25" fmla="*/ 4548963 h 4976038"/>
              <a:gd name="connsiteX26" fmla="*/ 3749749 w 5911702"/>
              <a:gd name="connsiteY26" fmla="*/ 4568456 h 4976038"/>
              <a:gd name="connsiteX27" fmla="*/ 3584944 w 5911702"/>
              <a:gd name="connsiteY27" fmla="*/ 4591493 h 4976038"/>
              <a:gd name="connsiteX28" fmla="*/ 3505200 w 5911702"/>
              <a:gd name="connsiteY28" fmla="*/ 4587167 h 4976038"/>
              <a:gd name="connsiteX29" fmla="*/ 3370521 w 5911702"/>
              <a:gd name="connsiteY29" fmla="*/ 4561368 h 4976038"/>
              <a:gd name="connsiteX30" fmla="*/ 3115340 w 5911702"/>
              <a:gd name="connsiteY30" fmla="*/ 4529470 h 4976038"/>
              <a:gd name="connsiteX31" fmla="*/ 2764465 w 5911702"/>
              <a:gd name="connsiteY31" fmla="*/ 4517065 h 4976038"/>
              <a:gd name="connsiteX32" fmla="*/ 2616080 w 5911702"/>
              <a:gd name="connsiteY32" fmla="*/ 4517829 h 4976038"/>
              <a:gd name="connsiteX33" fmla="*/ 2842437 w 5911702"/>
              <a:gd name="connsiteY33" fmla="*/ 4894521 h 4976038"/>
              <a:gd name="connsiteX34" fmla="*/ 2551814 w 5911702"/>
              <a:gd name="connsiteY34" fmla="*/ 4976038 h 4976038"/>
              <a:gd name="connsiteX35" fmla="*/ 2275367 w 5911702"/>
              <a:gd name="connsiteY35" fmla="*/ 4912242 h 4976038"/>
              <a:gd name="connsiteX36" fmla="*/ 2179674 w 5911702"/>
              <a:gd name="connsiteY36" fmla="*/ 4688958 h 4976038"/>
              <a:gd name="connsiteX37" fmla="*/ 1903228 w 5911702"/>
              <a:gd name="connsiteY37" fmla="*/ 4455042 h 4976038"/>
              <a:gd name="connsiteX38" fmla="*/ 1807535 w 5911702"/>
              <a:gd name="connsiteY38" fmla="*/ 4104168 h 4976038"/>
              <a:gd name="connsiteX39" fmla="*/ 1733107 w 5911702"/>
              <a:gd name="connsiteY39" fmla="*/ 4058093 h 4976038"/>
              <a:gd name="connsiteX40" fmla="*/ 1711842 w 5911702"/>
              <a:gd name="connsiteY40" fmla="*/ 3987210 h 4976038"/>
              <a:gd name="connsiteX41" fmla="*/ 1639469 w 5911702"/>
              <a:gd name="connsiteY41" fmla="*/ 3997461 h 4976038"/>
              <a:gd name="connsiteX42" fmla="*/ 1435395 w 5911702"/>
              <a:gd name="connsiteY42" fmla="*/ 3978349 h 4976038"/>
              <a:gd name="connsiteX43" fmla="*/ 1403498 w 5911702"/>
              <a:gd name="connsiteY43" fmla="*/ 4047461 h 4976038"/>
              <a:gd name="connsiteX44" fmla="*/ 1399046 w 5911702"/>
              <a:gd name="connsiteY44" fmla="*/ 3971790 h 4976038"/>
              <a:gd name="connsiteX45" fmla="*/ 1395909 w 5911702"/>
              <a:gd name="connsiteY45" fmla="*/ 3900225 h 4976038"/>
              <a:gd name="connsiteX46" fmla="*/ 1390299 w 5911702"/>
              <a:gd name="connsiteY46" fmla="*/ 3905834 h 4976038"/>
              <a:gd name="connsiteX47" fmla="*/ 1329070 w 5911702"/>
              <a:gd name="connsiteY47" fmla="*/ 3955312 h 4976038"/>
              <a:gd name="connsiteX48" fmla="*/ 839972 w 5911702"/>
              <a:gd name="connsiteY48" fmla="*/ 3806456 h 4976038"/>
              <a:gd name="connsiteX49" fmla="*/ 784439 w 5911702"/>
              <a:gd name="connsiteY49" fmla="*/ 3819691 h 4976038"/>
              <a:gd name="connsiteX50" fmla="*/ 676940 w 5911702"/>
              <a:gd name="connsiteY50" fmla="*/ 3733800 h 4976038"/>
              <a:gd name="connsiteX51" fmla="*/ 691116 w 5911702"/>
              <a:gd name="connsiteY51" fmla="*/ 3542414 h 4976038"/>
              <a:gd name="connsiteX52" fmla="*/ 683463 w 5911702"/>
              <a:gd name="connsiteY52" fmla="*/ 3775747 h 4976038"/>
              <a:gd name="connsiteX53" fmla="*/ 689072 w 5911702"/>
              <a:gd name="connsiteY53" fmla="*/ 3699547 h 4976038"/>
              <a:gd name="connsiteX54" fmla="*/ 618482 w 5911702"/>
              <a:gd name="connsiteY54" fmla="*/ 3699547 h 4976038"/>
              <a:gd name="connsiteX55" fmla="*/ 607263 w 5911702"/>
              <a:gd name="connsiteY55" fmla="*/ 3617737 h 4976038"/>
              <a:gd name="connsiteX56" fmla="*/ 499730 w 5911702"/>
              <a:gd name="connsiteY56" fmla="*/ 3508744 h 4976038"/>
              <a:gd name="connsiteX57" fmla="*/ 255181 w 5911702"/>
              <a:gd name="connsiteY57" fmla="*/ 3615070 h 4976038"/>
              <a:gd name="connsiteX58" fmla="*/ 63795 w 5911702"/>
              <a:gd name="connsiteY58" fmla="*/ 3678865 h 4976038"/>
              <a:gd name="connsiteX59" fmla="*/ 0 w 5911702"/>
              <a:gd name="connsiteY59" fmla="*/ 3370521 h 4976038"/>
              <a:gd name="connsiteX60" fmla="*/ 191386 w 5911702"/>
              <a:gd name="connsiteY60" fmla="*/ 3136605 h 4976038"/>
              <a:gd name="connsiteX61" fmla="*/ 414670 w 5911702"/>
              <a:gd name="connsiteY61" fmla="*/ 2977117 h 4976038"/>
              <a:gd name="connsiteX62" fmla="*/ 786809 w 5911702"/>
              <a:gd name="connsiteY62" fmla="*/ 2892056 h 4976038"/>
              <a:gd name="connsiteX63" fmla="*/ 988828 w 5911702"/>
              <a:gd name="connsiteY63" fmla="*/ 2785731 h 4976038"/>
              <a:gd name="connsiteX64" fmla="*/ 1222744 w 5911702"/>
              <a:gd name="connsiteY64" fmla="*/ 2626242 h 4976038"/>
              <a:gd name="connsiteX65" fmla="*/ 1584251 w 5911702"/>
              <a:gd name="connsiteY65" fmla="*/ 2562447 h 4976038"/>
              <a:gd name="connsiteX66" fmla="*/ 1509823 w 5911702"/>
              <a:gd name="connsiteY66" fmla="*/ 2456121 h 4976038"/>
              <a:gd name="connsiteX67" fmla="*/ 1329070 w 5911702"/>
              <a:gd name="connsiteY67" fmla="*/ 2339163 h 4976038"/>
              <a:gd name="connsiteX68" fmla="*/ 1392865 w 5911702"/>
              <a:gd name="connsiteY68" fmla="*/ 2179675 h 4976038"/>
              <a:gd name="connsiteX69" fmla="*/ 1371600 w 5911702"/>
              <a:gd name="connsiteY69" fmla="*/ 1967024 h 4976038"/>
              <a:gd name="connsiteX70" fmla="*/ 1531088 w 5911702"/>
              <a:gd name="connsiteY70" fmla="*/ 1860698 h 4976038"/>
              <a:gd name="connsiteX71" fmla="*/ 1669312 w 5911702"/>
              <a:gd name="connsiteY71" fmla="*/ 1956391 h 4976038"/>
              <a:gd name="connsiteX72" fmla="*/ 2030819 w 5911702"/>
              <a:gd name="connsiteY72" fmla="*/ 1977656 h 4976038"/>
              <a:gd name="connsiteX73" fmla="*/ 2349795 w 5911702"/>
              <a:gd name="connsiteY73" fmla="*/ 1924493 h 4976038"/>
              <a:gd name="connsiteX74" fmla="*/ 2466754 w 5911702"/>
              <a:gd name="connsiteY74" fmla="*/ 1765005 h 4976038"/>
              <a:gd name="connsiteX75" fmla="*/ 2668772 w 5911702"/>
              <a:gd name="connsiteY75" fmla="*/ 1711842 h 4976038"/>
              <a:gd name="connsiteX76" fmla="*/ 2892056 w 5911702"/>
              <a:gd name="connsiteY76" fmla="*/ 1722475 h 4976038"/>
              <a:gd name="connsiteX77" fmla="*/ 2987749 w 5911702"/>
              <a:gd name="connsiteY77" fmla="*/ 1679944 h 4976038"/>
              <a:gd name="connsiteX78" fmla="*/ 3115340 w 5911702"/>
              <a:gd name="connsiteY78" fmla="*/ 1658679 h 4976038"/>
              <a:gd name="connsiteX79" fmla="*/ 3157870 w 5911702"/>
              <a:gd name="connsiteY79" fmla="*/ 1765005 h 4976038"/>
              <a:gd name="connsiteX80" fmla="*/ 3157870 w 5911702"/>
              <a:gd name="connsiteY80" fmla="*/ 1903228 h 4976038"/>
              <a:gd name="connsiteX81" fmla="*/ 3359888 w 5911702"/>
              <a:gd name="connsiteY81" fmla="*/ 2009554 h 4976038"/>
              <a:gd name="connsiteX82" fmla="*/ 3476847 w 5911702"/>
              <a:gd name="connsiteY82" fmla="*/ 1871331 h 4976038"/>
              <a:gd name="connsiteX83" fmla="*/ 3498112 w 5911702"/>
              <a:gd name="connsiteY83" fmla="*/ 1722475 h 4976038"/>
              <a:gd name="connsiteX84" fmla="*/ 3487479 w 5911702"/>
              <a:gd name="connsiteY84" fmla="*/ 1467293 h 4976038"/>
              <a:gd name="connsiteX85" fmla="*/ 3530009 w 5911702"/>
              <a:gd name="connsiteY85" fmla="*/ 1297172 h 4976038"/>
              <a:gd name="connsiteX86" fmla="*/ 3657600 w 5911702"/>
              <a:gd name="connsiteY86" fmla="*/ 1254642 h 4976038"/>
              <a:gd name="connsiteX87" fmla="*/ 3742661 w 5911702"/>
              <a:gd name="connsiteY87" fmla="*/ 1254642 h 4976038"/>
              <a:gd name="connsiteX88" fmla="*/ 3902149 w 5911702"/>
              <a:gd name="connsiteY88" fmla="*/ 1382233 h 4976038"/>
              <a:gd name="connsiteX89" fmla="*/ 4189228 w 5911702"/>
              <a:gd name="connsiteY89" fmla="*/ 1392865 h 4976038"/>
              <a:gd name="connsiteX90" fmla="*/ 4455042 w 5911702"/>
              <a:gd name="connsiteY90" fmla="*/ 1329070 h 4976038"/>
              <a:gd name="connsiteX91" fmla="*/ 4497572 w 5911702"/>
              <a:gd name="connsiteY91" fmla="*/ 1180214 h 4976038"/>
              <a:gd name="connsiteX92" fmla="*/ 4720856 w 5911702"/>
              <a:gd name="connsiteY92" fmla="*/ 1052624 h 4976038"/>
              <a:gd name="connsiteX93" fmla="*/ 4954772 w 5911702"/>
              <a:gd name="connsiteY93" fmla="*/ 1041991 h 4976038"/>
              <a:gd name="connsiteX94" fmla="*/ 5167423 w 5911702"/>
              <a:gd name="connsiteY94" fmla="*/ 1052624 h 4976038"/>
              <a:gd name="connsiteX95" fmla="*/ 5326912 w 5911702"/>
              <a:gd name="connsiteY95" fmla="*/ 776177 h 4976038"/>
              <a:gd name="connsiteX96" fmla="*/ 5454502 w 5911702"/>
              <a:gd name="connsiteY96" fmla="*/ 425303 h 4976038"/>
              <a:gd name="connsiteX97" fmla="*/ 5497033 w 5911702"/>
              <a:gd name="connsiteY97" fmla="*/ 223284 h 4976038"/>
              <a:gd name="connsiteX98" fmla="*/ 5528930 w 5911702"/>
              <a:gd name="connsiteY98" fmla="*/ 85061 h 4976038"/>
              <a:gd name="connsiteX99" fmla="*/ 5603358 w 5911702"/>
              <a:gd name="connsiteY99" fmla="*/ 0 h 4976038"/>
              <a:gd name="connsiteX0" fmla="*/ 5603358 w 5911702"/>
              <a:gd name="connsiteY0" fmla="*/ 0 h 4976038"/>
              <a:gd name="connsiteX1" fmla="*/ 5752214 w 5911702"/>
              <a:gd name="connsiteY1" fmla="*/ 63796 h 4976038"/>
              <a:gd name="connsiteX2" fmla="*/ 5762847 w 5911702"/>
              <a:gd name="connsiteY2" fmla="*/ 308344 h 4976038"/>
              <a:gd name="connsiteX3" fmla="*/ 5699051 w 5911702"/>
              <a:gd name="connsiteY3" fmla="*/ 691117 h 4976038"/>
              <a:gd name="connsiteX4" fmla="*/ 5454502 w 5911702"/>
              <a:gd name="connsiteY4" fmla="*/ 925033 h 4976038"/>
              <a:gd name="connsiteX5" fmla="*/ 5326912 w 5911702"/>
              <a:gd name="connsiteY5" fmla="*/ 1127051 h 4976038"/>
              <a:gd name="connsiteX6" fmla="*/ 5209954 w 5911702"/>
              <a:gd name="connsiteY6" fmla="*/ 1244010 h 4976038"/>
              <a:gd name="connsiteX7" fmla="*/ 5422605 w 5911702"/>
              <a:gd name="connsiteY7" fmla="*/ 1350335 h 4976038"/>
              <a:gd name="connsiteX8" fmla="*/ 5794744 w 5911702"/>
              <a:gd name="connsiteY8" fmla="*/ 1371600 h 4976038"/>
              <a:gd name="connsiteX9" fmla="*/ 5911702 w 5911702"/>
              <a:gd name="connsiteY9" fmla="*/ 1786270 h 4976038"/>
              <a:gd name="connsiteX10" fmla="*/ 5901070 w 5911702"/>
              <a:gd name="connsiteY10" fmla="*/ 2179675 h 4976038"/>
              <a:gd name="connsiteX11" fmla="*/ 5688419 w 5911702"/>
              <a:gd name="connsiteY11" fmla="*/ 3189768 h 4976038"/>
              <a:gd name="connsiteX12" fmla="*/ 5263116 w 5911702"/>
              <a:gd name="connsiteY12" fmla="*/ 3742661 h 4976038"/>
              <a:gd name="connsiteX13" fmla="*/ 4933507 w 5911702"/>
              <a:gd name="connsiteY13" fmla="*/ 4199861 h 4976038"/>
              <a:gd name="connsiteX14" fmla="*/ 4667693 w 5911702"/>
              <a:gd name="connsiteY14" fmla="*/ 4518838 h 4976038"/>
              <a:gd name="connsiteX15" fmla="*/ 4369981 w 5911702"/>
              <a:gd name="connsiteY15" fmla="*/ 4455042 h 4976038"/>
              <a:gd name="connsiteX16" fmla="*/ 4221126 w 5911702"/>
              <a:gd name="connsiteY16" fmla="*/ 4253024 h 4976038"/>
              <a:gd name="connsiteX17" fmla="*/ 4040372 w 5911702"/>
              <a:gd name="connsiteY17" fmla="*/ 4210493 h 4976038"/>
              <a:gd name="connsiteX18" fmla="*/ 4033905 w 5911702"/>
              <a:gd name="connsiteY18" fmla="*/ 4288868 h 4976038"/>
              <a:gd name="connsiteX19" fmla="*/ 4020879 w 5911702"/>
              <a:gd name="connsiteY19" fmla="*/ 4253024 h 4976038"/>
              <a:gd name="connsiteX20" fmla="*/ 4027766 w 5911702"/>
              <a:gd name="connsiteY20" fmla="*/ 4327871 h 4976038"/>
              <a:gd name="connsiteX21" fmla="*/ 4010431 w 5911702"/>
              <a:gd name="connsiteY21" fmla="*/ 4332204 h 4976038"/>
              <a:gd name="connsiteX22" fmla="*/ 4075814 w 5911702"/>
              <a:gd name="connsiteY22" fmla="*/ 4325679 h 4976038"/>
              <a:gd name="connsiteX23" fmla="*/ 4006098 w 5911702"/>
              <a:gd name="connsiteY23" fmla="*/ 4483882 h 4976038"/>
              <a:gd name="connsiteX24" fmla="*/ 3987209 w 5911702"/>
              <a:gd name="connsiteY24" fmla="*/ 4486940 h 4976038"/>
              <a:gd name="connsiteX25" fmla="*/ 3953540 w 5911702"/>
              <a:gd name="connsiteY25" fmla="*/ 4548963 h 4976038"/>
              <a:gd name="connsiteX26" fmla="*/ 3749749 w 5911702"/>
              <a:gd name="connsiteY26" fmla="*/ 4568456 h 4976038"/>
              <a:gd name="connsiteX27" fmla="*/ 3584944 w 5911702"/>
              <a:gd name="connsiteY27" fmla="*/ 4591493 h 4976038"/>
              <a:gd name="connsiteX28" fmla="*/ 3505200 w 5911702"/>
              <a:gd name="connsiteY28" fmla="*/ 4587167 h 4976038"/>
              <a:gd name="connsiteX29" fmla="*/ 3370521 w 5911702"/>
              <a:gd name="connsiteY29" fmla="*/ 4561368 h 4976038"/>
              <a:gd name="connsiteX30" fmla="*/ 3115340 w 5911702"/>
              <a:gd name="connsiteY30" fmla="*/ 4529470 h 4976038"/>
              <a:gd name="connsiteX31" fmla="*/ 2764465 w 5911702"/>
              <a:gd name="connsiteY31" fmla="*/ 4517065 h 4976038"/>
              <a:gd name="connsiteX32" fmla="*/ 2616080 w 5911702"/>
              <a:gd name="connsiteY32" fmla="*/ 4517829 h 4976038"/>
              <a:gd name="connsiteX33" fmla="*/ 2842437 w 5911702"/>
              <a:gd name="connsiteY33" fmla="*/ 4894521 h 4976038"/>
              <a:gd name="connsiteX34" fmla="*/ 2551814 w 5911702"/>
              <a:gd name="connsiteY34" fmla="*/ 4976038 h 4976038"/>
              <a:gd name="connsiteX35" fmla="*/ 2275367 w 5911702"/>
              <a:gd name="connsiteY35" fmla="*/ 4912242 h 4976038"/>
              <a:gd name="connsiteX36" fmla="*/ 2179674 w 5911702"/>
              <a:gd name="connsiteY36" fmla="*/ 4688958 h 4976038"/>
              <a:gd name="connsiteX37" fmla="*/ 1903228 w 5911702"/>
              <a:gd name="connsiteY37" fmla="*/ 4455042 h 4976038"/>
              <a:gd name="connsiteX38" fmla="*/ 1807535 w 5911702"/>
              <a:gd name="connsiteY38" fmla="*/ 4104168 h 4976038"/>
              <a:gd name="connsiteX39" fmla="*/ 1733107 w 5911702"/>
              <a:gd name="connsiteY39" fmla="*/ 4058093 h 4976038"/>
              <a:gd name="connsiteX40" fmla="*/ 1711842 w 5911702"/>
              <a:gd name="connsiteY40" fmla="*/ 3987210 h 4976038"/>
              <a:gd name="connsiteX41" fmla="*/ 1639469 w 5911702"/>
              <a:gd name="connsiteY41" fmla="*/ 3997461 h 4976038"/>
              <a:gd name="connsiteX42" fmla="*/ 1435395 w 5911702"/>
              <a:gd name="connsiteY42" fmla="*/ 3978349 h 4976038"/>
              <a:gd name="connsiteX43" fmla="*/ 1403498 w 5911702"/>
              <a:gd name="connsiteY43" fmla="*/ 4047461 h 4976038"/>
              <a:gd name="connsiteX44" fmla="*/ 1399046 w 5911702"/>
              <a:gd name="connsiteY44" fmla="*/ 3971790 h 4976038"/>
              <a:gd name="connsiteX45" fmla="*/ 1395909 w 5911702"/>
              <a:gd name="connsiteY45" fmla="*/ 3900225 h 4976038"/>
              <a:gd name="connsiteX46" fmla="*/ 1390299 w 5911702"/>
              <a:gd name="connsiteY46" fmla="*/ 3905834 h 4976038"/>
              <a:gd name="connsiteX47" fmla="*/ 1329070 w 5911702"/>
              <a:gd name="connsiteY47" fmla="*/ 3955312 h 4976038"/>
              <a:gd name="connsiteX48" fmla="*/ 839972 w 5911702"/>
              <a:gd name="connsiteY48" fmla="*/ 3806456 h 4976038"/>
              <a:gd name="connsiteX49" fmla="*/ 784439 w 5911702"/>
              <a:gd name="connsiteY49" fmla="*/ 3819691 h 4976038"/>
              <a:gd name="connsiteX50" fmla="*/ 676940 w 5911702"/>
              <a:gd name="connsiteY50" fmla="*/ 3733800 h 4976038"/>
              <a:gd name="connsiteX51" fmla="*/ 691116 w 5911702"/>
              <a:gd name="connsiteY51" fmla="*/ 3771014 h 4976038"/>
              <a:gd name="connsiteX52" fmla="*/ 683463 w 5911702"/>
              <a:gd name="connsiteY52" fmla="*/ 3775747 h 4976038"/>
              <a:gd name="connsiteX53" fmla="*/ 689072 w 5911702"/>
              <a:gd name="connsiteY53" fmla="*/ 3699547 h 4976038"/>
              <a:gd name="connsiteX54" fmla="*/ 618482 w 5911702"/>
              <a:gd name="connsiteY54" fmla="*/ 3699547 h 4976038"/>
              <a:gd name="connsiteX55" fmla="*/ 607263 w 5911702"/>
              <a:gd name="connsiteY55" fmla="*/ 3617737 h 4976038"/>
              <a:gd name="connsiteX56" fmla="*/ 499730 w 5911702"/>
              <a:gd name="connsiteY56" fmla="*/ 3508744 h 4976038"/>
              <a:gd name="connsiteX57" fmla="*/ 255181 w 5911702"/>
              <a:gd name="connsiteY57" fmla="*/ 3615070 h 4976038"/>
              <a:gd name="connsiteX58" fmla="*/ 63795 w 5911702"/>
              <a:gd name="connsiteY58" fmla="*/ 3678865 h 4976038"/>
              <a:gd name="connsiteX59" fmla="*/ 0 w 5911702"/>
              <a:gd name="connsiteY59" fmla="*/ 3370521 h 4976038"/>
              <a:gd name="connsiteX60" fmla="*/ 191386 w 5911702"/>
              <a:gd name="connsiteY60" fmla="*/ 3136605 h 4976038"/>
              <a:gd name="connsiteX61" fmla="*/ 414670 w 5911702"/>
              <a:gd name="connsiteY61" fmla="*/ 2977117 h 4976038"/>
              <a:gd name="connsiteX62" fmla="*/ 786809 w 5911702"/>
              <a:gd name="connsiteY62" fmla="*/ 2892056 h 4976038"/>
              <a:gd name="connsiteX63" fmla="*/ 988828 w 5911702"/>
              <a:gd name="connsiteY63" fmla="*/ 2785731 h 4976038"/>
              <a:gd name="connsiteX64" fmla="*/ 1222744 w 5911702"/>
              <a:gd name="connsiteY64" fmla="*/ 2626242 h 4976038"/>
              <a:gd name="connsiteX65" fmla="*/ 1584251 w 5911702"/>
              <a:gd name="connsiteY65" fmla="*/ 2562447 h 4976038"/>
              <a:gd name="connsiteX66" fmla="*/ 1509823 w 5911702"/>
              <a:gd name="connsiteY66" fmla="*/ 2456121 h 4976038"/>
              <a:gd name="connsiteX67" fmla="*/ 1329070 w 5911702"/>
              <a:gd name="connsiteY67" fmla="*/ 2339163 h 4976038"/>
              <a:gd name="connsiteX68" fmla="*/ 1392865 w 5911702"/>
              <a:gd name="connsiteY68" fmla="*/ 2179675 h 4976038"/>
              <a:gd name="connsiteX69" fmla="*/ 1371600 w 5911702"/>
              <a:gd name="connsiteY69" fmla="*/ 1967024 h 4976038"/>
              <a:gd name="connsiteX70" fmla="*/ 1531088 w 5911702"/>
              <a:gd name="connsiteY70" fmla="*/ 1860698 h 4976038"/>
              <a:gd name="connsiteX71" fmla="*/ 1669312 w 5911702"/>
              <a:gd name="connsiteY71" fmla="*/ 1956391 h 4976038"/>
              <a:gd name="connsiteX72" fmla="*/ 2030819 w 5911702"/>
              <a:gd name="connsiteY72" fmla="*/ 1977656 h 4976038"/>
              <a:gd name="connsiteX73" fmla="*/ 2349795 w 5911702"/>
              <a:gd name="connsiteY73" fmla="*/ 1924493 h 4976038"/>
              <a:gd name="connsiteX74" fmla="*/ 2466754 w 5911702"/>
              <a:gd name="connsiteY74" fmla="*/ 1765005 h 4976038"/>
              <a:gd name="connsiteX75" fmla="*/ 2668772 w 5911702"/>
              <a:gd name="connsiteY75" fmla="*/ 1711842 h 4976038"/>
              <a:gd name="connsiteX76" fmla="*/ 2892056 w 5911702"/>
              <a:gd name="connsiteY76" fmla="*/ 1722475 h 4976038"/>
              <a:gd name="connsiteX77" fmla="*/ 2987749 w 5911702"/>
              <a:gd name="connsiteY77" fmla="*/ 1679944 h 4976038"/>
              <a:gd name="connsiteX78" fmla="*/ 3115340 w 5911702"/>
              <a:gd name="connsiteY78" fmla="*/ 1658679 h 4976038"/>
              <a:gd name="connsiteX79" fmla="*/ 3157870 w 5911702"/>
              <a:gd name="connsiteY79" fmla="*/ 1765005 h 4976038"/>
              <a:gd name="connsiteX80" fmla="*/ 3157870 w 5911702"/>
              <a:gd name="connsiteY80" fmla="*/ 1903228 h 4976038"/>
              <a:gd name="connsiteX81" fmla="*/ 3359888 w 5911702"/>
              <a:gd name="connsiteY81" fmla="*/ 2009554 h 4976038"/>
              <a:gd name="connsiteX82" fmla="*/ 3476847 w 5911702"/>
              <a:gd name="connsiteY82" fmla="*/ 1871331 h 4976038"/>
              <a:gd name="connsiteX83" fmla="*/ 3498112 w 5911702"/>
              <a:gd name="connsiteY83" fmla="*/ 1722475 h 4976038"/>
              <a:gd name="connsiteX84" fmla="*/ 3487479 w 5911702"/>
              <a:gd name="connsiteY84" fmla="*/ 1467293 h 4976038"/>
              <a:gd name="connsiteX85" fmla="*/ 3530009 w 5911702"/>
              <a:gd name="connsiteY85" fmla="*/ 1297172 h 4976038"/>
              <a:gd name="connsiteX86" fmla="*/ 3657600 w 5911702"/>
              <a:gd name="connsiteY86" fmla="*/ 1254642 h 4976038"/>
              <a:gd name="connsiteX87" fmla="*/ 3742661 w 5911702"/>
              <a:gd name="connsiteY87" fmla="*/ 1254642 h 4976038"/>
              <a:gd name="connsiteX88" fmla="*/ 3902149 w 5911702"/>
              <a:gd name="connsiteY88" fmla="*/ 1382233 h 4976038"/>
              <a:gd name="connsiteX89" fmla="*/ 4189228 w 5911702"/>
              <a:gd name="connsiteY89" fmla="*/ 1392865 h 4976038"/>
              <a:gd name="connsiteX90" fmla="*/ 4455042 w 5911702"/>
              <a:gd name="connsiteY90" fmla="*/ 1329070 h 4976038"/>
              <a:gd name="connsiteX91" fmla="*/ 4497572 w 5911702"/>
              <a:gd name="connsiteY91" fmla="*/ 1180214 h 4976038"/>
              <a:gd name="connsiteX92" fmla="*/ 4720856 w 5911702"/>
              <a:gd name="connsiteY92" fmla="*/ 1052624 h 4976038"/>
              <a:gd name="connsiteX93" fmla="*/ 4954772 w 5911702"/>
              <a:gd name="connsiteY93" fmla="*/ 1041991 h 4976038"/>
              <a:gd name="connsiteX94" fmla="*/ 5167423 w 5911702"/>
              <a:gd name="connsiteY94" fmla="*/ 1052624 h 4976038"/>
              <a:gd name="connsiteX95" fmla="*/ 5326912 w 5911702"/>
              <a:gd name="connsiteY95" fmla="*/ 776177 h 4976038"/>
              <a:gd name="connsiteX96" fmla="*/ 5454502 w 5911702"/>
              <a:gd name="connsiteY96" fmla="*/ 425303 h 4976038"/>
              <a:gd name="connsiteX97" fmla="*/ 5497033 w 5911702"/>
              <a:gd name="connsiteY97" fmla="*/ 223284 h 4976038"/>
              <a:gd name="connsiteX98" fmla="*/ 5528930 w 5911702"/>
              <a:gd name="connsiteY98" fmla="*/ 85061 h 4976038"/>
              <a:gd name="connsiteX99" fmla="*/ 5603358 w 5911702"/>
              <a:gd name="connsiteY99" fmla="*/ 0 h 49760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</a:cxnLst>
            <a:rect l="l" t="t" r="r" b="b"/>
            <a:pathLst>
              <a:path w="5911702" h="4976038">
                <a:moveTo>
                  <a:pt x="5603358" y="0"/>
                </a:moveTo>
                <a:lnTo>
                  <a:pt x="5752214" y="63796"/>
                </a:lnTo>
                <a:lnTo>
                  <a:pt x="5762847" y="308344"/>
                </a:lnTo>
                <a:lnTo>
                  <a:pt x="5699051" y="691117"/>
                </a:lnTo>
                <a:lnTo>
                  <a:pt x="5454502" y="925033"/>
                </a:lnTo>
                <a:lnTo>
                  <a:pt x="5326912" y="1127051"/>
                </a:lnTo>
                <a:lnTo>
                  <a:pt x="5209954" y="1244010"/>
                </a:lnTo>
                <a:lnTo>
                  <a:pt x="5422605" y="1350335"/>
                </a:lnTo>
                <a:lnTo>
                  <a:pt x="5794744" y="1371600"/>
                </a:lnTo>
                <a:lnTo>
                  <a:pt x="5911702" y="1786270"/>
                </a:lnTo>
                <a:lnTo>
                  <a:pt x="5901070" y="2179675"/>
                </a:lnTo>
                <a:lnTo>
                  <a:pt x="5688419" y="3189768"/>
                </a:lnTo>
                <a:lnTo>
                  <a:pt x="5263116" y="3742661"/>
                </a:lnTo>
                <a:lnTo>
                  <a:pt x="4933507" y="4199861"/>
                </a:lnTo>
                <a:lnTo>
                  <a:pt x="4667693" y="4518838"/>
                </a:lnTo>
                <a:lnTo>
                  <a:pt x="4369981" y="4455042"/>
                </a:lnTo>
                <a:lnTo>
                  <a:pt x="4221126" y="4253024"/>
                </a:lnTo>
                <a:lnTo>
                  <a:pt x="4040372" y="4210493"/>
                </a:lnTo>
                <a:lnTo>
                  <a:pt x="4033905" y="4288868"/>
                </a:lnTo>
                <a:lnTo>
                  <a:pt x="4020879" y="4253024"/>
                </a:lnTo>
                <a:lnTo>
                  <a:pt x="4027766" y="4327871"/>
                </a:lnTo>
                <a:lnTo>
                  <a:pt x="4010431" y="4332204"/>
                </a:lnTo>
                <a:lnTo>
                  <a:pt x="4075814" y="4325679"/>
                </a:lnTo>
                <a:cubicBezTo>
                  <a:pt x="4052575" y="4378413"/>
                  <a:pt x="4063645" y="4484235"/>
                  <a:pt x="4006098" y="4483882"/>
                </a:cubicBezTo>
                <a:lnTo>
                  <a:pt x="3987209" y="4486940"/>
                </a:lnTo>
                <a:lnTo>
                  <a:pt x="3953540" y="4548963"/>
                </a:lnTo>
                <a:lnTo>
                  <a:pt x="3749749" y="4568456"/>
                </a:lnTo>
                <a:lnTo>
                  <a:pt x="3584944" y="4591493"/>
                </a:lnTo>
                <a:lnTo>
                  <a:pt x="3505200" y="4587167"/>
                </a:lnTo>
                <a:lnTo>
                  <a:pt x="3370521" y="4561368"/>
                </a:lnTo>
                <a:lnTo>
                  <a:pt x="3115340" y="4529470"/>
                </a:lnTo>
                <a:lnTo>
                  <a:pt x="2764465" y="4517065"/>
                </a:lnTo>
                <a:lnTo>
                  <a:pt x="2616080" y="4517829"/>
                </a:lnTo>
                <a:lnTo>
                  <a:pt x="2842437" y="4894521"/>
                </a:lnTo>
                <a:lnTo>
                  <a:pt x="2551814" y="4976038"/>
                </a:lnTo>
                <a:lnTo>
                  <a:pt x="2275367" y="4912242"/>
                </a:lnTo>
                <a:lnTo>
                  <a:pt x="2179674" y="4688958"/>
                </a:lnTo>
                <a:lnTo>
                  <a:pt x="1903228" y="4455042"/>
                </a:lnTo>
                <a:lnTo>
                  <a:pt x="1807535" y="4104168"/>
                </a:lnTo>
                <a:lnTo>
                  <a:pt x="1733107" y="4058093"/>
                </a:lnTo>
                <a:lnTo>
                  <a:pt x="1711842" y="3987210"/>
                </a:lnTo>
                <a:lnTo>
                  <a:pt x="1639469" y="3997461"/>
                </a:lnTo>
                <a:lnTo>
                  <a:pt x="1435395" y="3978349"/>
                </a:lnTo>
                <a:cubicBezTo>
                  <a:pt x="1424763" y="4001386"/>
                  <a:pt x="1445910" y="3942807"/>
                  <a:pt x="1403498" y="4047461"/>
                </a:cubicBezTo>
                <a:cubicBezTo>
                  <a:pt x="1397440" y="4059068"/>
                  <a:pt x="1400311" y="3996329"/>
                  <a:pt x="1399046" y="3971790"/>
                </a:cubicBezTo>
                <a:cubicBezTo>
                  <a:pt x="1397781" y="3947251"/>
                  <a:pt x="1397367" y="3911218"/>
                  <a:pt x="1395909" y="3900225"/>
                </a:cubicBezTo>
                <a:cubicBezTo>
                  <a:pt x="1394451" y="3889232"/>
                  <a:pt x="1401439" y="3896653"/>
                  <a:pt x="1390299" y="3905834"/>
                </a:cubicBezTo>
                <a:cubicBezTo>
                  <a:pt x="1379159" y="3915015"/>
                  <a:pt x="1420791" y="3946475"/>
                  <a:pt x="1329070" y="3955312"/>
                </a:cubicBezTo>
                <a:lnTo>
                  <a:pt x="839972" y="3806456"/>
                </a:lnTo>
                <a:cubicBezTo>
                  <a:pt x="749200" y="3771153"/>
                  <a:pt x="811611" y="3831800"/>
                  <a:pt x="784439" y="3819691"/>
                </a:cubicBezTo>
                <a:cubicBezTo>
                  <a:pt x="757267" y="3807582"/>
                  <a:pt x="692494" y="3767313"/>
                  <a:pt x="676940" y="3733800"/>
                </a:cubicBezTo>
                <a:lnTo>
                  <a:pt x="691116" y="3771014"/>
                </a:lnTo>
                <a:cubicBezTo>
                  <a:pt x="692203" y="3739905"/>
                  <a:pt x="683804" y="3787658"/>
                  <a:pt x="683463" y="3775747"/>
                </a:cubicBezTo>
                <a:cubicBezTo>
                  <a:pt x="683122" y="3763836"/>
                  <a:pt x="699902" y="3674147"/>
                  <a:pt x="689072" y="3699547"/>
                </a:cubicBezTo>
                <a:lnTo>
                  <a:pt x="618482" y="3699547"/>
                </a:lnTo>
                <a:lnTo>
                  <a:pt x="607263" y="3617737"/>
                </a:lnTo>
                <a:lnTo>
                  <a:pt x="499730" y="3508744"/>
                </a:lnTo>
                <a:lnTo>
                  <a:pt x="255181" y="3615070"/>
                </a:lnTo>
                <a:lnTo>
                  <a:pt x="63795" y="3678865"/>
                </a:lnTo>
                <a:lnTo>
                  <a:pt x="0" y="3370521"/>
                </a:lnTo>
                <a:lnTo>
                  <a:pt x="191386" y="3136605"/>
                </a:lnTo>
                <a:lnTo>
                  <a:pt x="414670" y="2977117"/>
                </a:lnTo>
                <a:lnTo>
                  <a:pt x="786809" y="2892056"/>
                </a:lnTo>
                <a:lnTo>
                  <a:pt x="988828" y="2785731"/>
                </a:lnTo>
                <a:lnTo>
                  <a:pt x="1222744" y="2626242"/>
                </a:lnTo>
                <a:lnTo>
                  <a:pt x="1584251" y="2562447"/>
                </a:lnTo>
                <a:lnTo>
                  <a:pt x="1509823" y="2456121"/>
                </a:lnTo>
                <a:lnTo>
                  <a:pt x="1329070" y="2339163"/>
                </a:lnTo>
                <a:lnTo>
                  <a:pt x="1392865" y="2179675"/>
                </a:lnTo>
                <a:lnTo>
                  <a:pt x="1371600" y="1967024"/>
                </a:lnTo>
                <a:lnTo>
                  <a:pt x="1531088" y="1860698"/>
                </a:lnTo>
                <a:lnTo>
                  <a:pt x="1669312" y="1956391"/>
                </a:lnTo>
                <a:lnTo>
                  <a:pt x="2030819" y="1977656"/>
                </a:lnTo>
                <a:lnTo>
                  <a:pt x="2349795" y="1924493"/>
                </a:lnTo>
                <a:lnTo>
                  <a:pt x="2466754" y="1765005"/>
                </a:lnTo>
                <a:lnTo>
                  <a:pt x="2668772" y="1711842"/>
                </a:lnTo>
                <a:lnTo>
                  <a:pt x="2892056" y="1722475"/>
                </a:lnTo>
                <a:lnTo>
                  <a:pt x="2987749" y="1679944"/>
                </a:lnTo>
                <a:lnTo>
                  <a:pt x="3115340" y="1658679"/>
                </a:lnTo>
                <a:lnTo>
                  <a:pt x="3157870" y="1765005"/>
                </a:lnTo>
                <a:lnTo>
                  <a:pt x="3157870" y="1903228"/>
                </a:lnTo>
                <a:lnTo>
                  <a:pt x="3359888" y="2009554"/>
                </a:lnTo>
                <a:lnTo>
                  <a:pt x="3476847" y="1871331"/>
                </a:lnTo>
                <a:lnTo>
                  <a:pt x="3498112" y="1722475"/>
                </a:lnTo>
                <a:lnTo>
                  <a:pt x="3487479" y="1467293"/>
                </a:lnTo>
                <a:lnTo>
                  <a:pt x="3530009" y="1297172"/>
                </a:lnTo>
                <a:lnTo>
                  <a:pt x="3657600" y="1254642"/>
                </a:lnTo>
                <a:lnTo>
                  <a:pt x="3742661" y="1254642"/>
                </a:lnTo>
                <a:lnTo>
                  <a:pt x="3902149" y="1382233"/>
                </a:lnTo>
                <a:lnTo>
                  <a:pt x="4189228" y="1392865"/>
                </a:lnTo>
                <a:lnTo>
                  <a:pt x="4455042" y="1329070"/>
                </a:lnTo>
                <a:lnTo>
                  <a:pt x="4497572" y="1180214"/>
                </a:lnTo>
                <a:lnTo>
                  <a:pt x="4720856" y="1052624"/>
                </a:lnTo>
                <a:lnTo>
                  <a:pt x="4954772" y="1041991"/>
                </a:lnTo>
                <a:lnTo>
                  <a:pt x="5167423" y="1052624"/>
                </a:lnTo>
                <a:lnTo>
                  <a:pt x="5326912" y="776177"/>
                </a:lnTo>
                <a:lnTo>
                  <a:pt x="5454502" y="425303"/>
                </a:lnTo>
                <a:lnTo>
                  <a:pt x="5497033" y="223284"/>
                </a:lnTo>
                <a:cubicBezTo>
                  <a:pt x="5529790" y="92255"/>
                  <a:pt x="5528930" y="139532"/>
                  <a:pt x="5528930" y="85061"/>
                </a:cubicBezTo>
                <a:lnTo>
                  <a:pt x="5603358" y="0"/>
                </a:lnTo>
                <a:close/>
              </a:path>
            </a:pathLst>
          </a:custGeom>
          <a:solidFill>
            <a:schemeClr val="bg2">
              <a:lumMod val="75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r>
              <a:rPr lang="id-ID"/>
              <a:t> </a:t>
            </a:r>
            <a:endParaRPr lang="en-US"/>
          </a:p>
        </xdr:txBody>
      </xdr:sp>
    </xdr:grpSp>
    <xdr:clientData/>
  </xdr:twoCellAnchor>
  <xdr:twoCellAnchor>
    <xdr:from>
      <xdr:col>16</xdr:col>
      <xdr:colOff>175720</xdr:colOff>
      <xdr:row>4</xdr:row>
      <xdr:rowOff>28059</xdr:rowOff>
    </xdr:from>
    <xdr:to>
      <xdr:col>16</xdr:col>
      <xdr:colOff>355342</xdr:colOff>
      <xdr:row>4</xdr:row>
      <xdr:rowOff>123949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A8DF710-045F-4D9C-9868-EB4FA07BA51C}"/>
            </a:ext>
          </a:extLst>
        </xdr:cNvPr>
        <xdr:cNvSpPr/>
      </xdr:nvSpPr>
      <xdr:spPr>
        <a:xfrm rot="291111">
          <a:off x="9929320" y="647184"/>
          <a:ext cx="179622" cy="95890"/>
        </a:xfrm>
        <a:prstGeom prst="rect">
          <a:avLst/>
        </a:prstGeom>
        <a:solidFill>
          <a:srgbClr val="00B0F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490233</xdr:colOff>
      <xdr:row>17</xdr:row>
      <xdr:rowOff>143806</xdr:rowOff>
    </xdr:from>
    <xdr:to>
      <xdr:col>14</xdr:col>
      <xdr:colOff>215951</xdr:colOff>
      <xdr:row>26</xdr:row>
      <xdr:rowOff>155320</xdr:rowOff>
    </xdr:to>
    <xdr:sp macro="" textlink="">
      <xdr:nvSpPr>
        <xdr:cNvPr id="6" name="Freeform 12">
          <a:extLst>
            <a:ext uri="{FF2B5EF4-FFF2-40B4-BE49-F238E27FC236}">
              <a16:creationId xmlns:a16="http://schemas.microsoft.com/office/drawing/2014/main" id="{730190A0-5878-46D8-A79E-15451C09FCBC}"/>
            </a:ext>
          </a:extLst>
        </xdr:cNvPr>
        <xdr:cNvSpPr/>
      </xdr:nvSpPr>
      <xdr:spPr>
        <a:xfrm>
          <a:off x="7805433" y="3277531"/>
          <a:ext cx="944918" cy="1726014"/>
        </a:xfrm>
        <a:custGeom>
          <a:avLst/>
          <a:gdLst>
            <a:gd name="connsiteX0" fmla="*/ 195566 w 195566"/>
            <a:gd name="connsiteY0" fmla="*/ 0 h 502127"/>
            <a:gd name="connsiteX1" fmla="*/ 116282 w 195566"/>
            <a:gd name="connsiteY1" fmla="*/ 322419 h 502127"/>
            <a:gd name="connsiteX2" fmla="*/ 0 w 195566"/>
            <a:gd name="connsiteY2" fmla="*/ 502127 h 5021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95566" h="502127">
              <a:moveTo>
                <a:pt x="195566" y="0"/>
              </a:moveTo>
              <a:lnTo>
                <a:pt x="116282" y="322419"/>
              </a:lnTo>
              <a:lnTo>
                <a:pt x="0" y="502127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345038</xdr:colOff>
      <xdr:row>14</xdr:row>
      <xdr:rowOff>47625</xdr:rowOff>
    </xdr:from>
    <xdr:to>
      <xdr:col>14</xdr:col>
      <xdr:colOff>571499</xdr:colOff>
      <xdr:row>18</xdr:row>
      <xdr:rowOff>113632</xdr:rowOff>
    </xdr:to>
    <xdr:sp macro="" textlink="">
      <xdr:nvSpPr>
        <xdr:cNvPr id="7" name="Freeform 16">
          <a:extLst>
            <a:ext uri="{FF2B5EF4-FFF2-40B4-BE49-F238E27FC236}">
              <a16:creationId xmlns:a16="http://schemas.microsoft.com/office/drawing/2014/main" id="{9C972232-6CE0-4AD0-A677-70B13246EABE}"/>
            </a:ext>
          </a:extLst>
        </xdr:cNvPr>
        <xdr:cNvSpPr/>
      </xdr:nvSpPr>
      <xdr:spPr>
        <a:xfrm>
          <a:off x="7050638" y="2609850"/>
          <a:ext cx="2055261" cy="828007"/>
        </a:xfrm>
        <a:custGeom>
          <a:avLst/>
          <a:gdLst>
            <a:gd name="connsiteX0" fmla="*/ 0 w 1294959"/>
            <a:gd name="connsiteY0" fmla="*/ 724120 h 724120"/>
            <a:gd name="connsiteX1" fmla="*/ 644837 w 1294959"/>
            <a:gd name="connsiteY1" fmla="*/ 216707 h 724120"/>
            <a:gd name="connsiteX2" fmla="*/ 1294959 w 1294959"/>
            <a:gd name="connsiteY2" fmla="*/ 0 h 7241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294959" h="724120">
              <a:moveTo>
                <a:pt x="0" y="724120"/>
              </a:moveTo>
              <a:lnTo>
                <a:pt x="644837" y="216707"/>
              </a:lnTo>
              <a:lnTo>
                <a:pt x="1294959" y="0"/>
              </a:lnTo>
            </a:path>
          </a:pathLst>
        </a:custGeom>
        <a:ln w="63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8</xdr:col>
      <xdr:colOff>519381</xdr:colOff>
      <xdr:row>18</xdr:row>
      <xdr:rowOff>146072</xdr:rowOff>
    </xdr:from>
    <xdr:to>
      <xdr:col>9</xdr:col>
      <xdr:colOff>334809</xdr:colOff>
      <xdr:row>19</xdr:row>
      <xdr:rowOff>174342</xdr:rowOff>
    </xdr:to>
    <xdr:sp macro="" textlink="">
      <xdr:nvSpPr>
        <xdr:cNvPr id="8" name="Freeform 33">
          <a:extLst>
            <a:ext uri="{FF2B5EF4-FFF2-40B4-BE49-F238E27FC236}">
              <a16:creationId xmlns:a16="http://schemas.microsoft.com/office/drawing/2014/main" id="{4B3F7201-7807-4398-9C78-10F0581A6B9A}"/>
            </a:ext>
          </a:extLst>
        </xdr:cNvPr>
        <xdr:cNvSpPr/>
      </xdr:nvSpPr>
      <xdr:spPr>
        <a:xfrm rot="15338659">
          <a:off x="5631050" y="3233952"/>
          <a:ext cx="210721" cy="440053"/>
        </a:xfrm>
        <a:custGeom>
          <a:avLst/>
          <a:gdLst>
            <a:gd name="connsiteX0" fmla="*/ 0 w 807813"/>
            <a:gd name="connsiteY0" fmla="*/ 1004157 h 1004157"/>
            <a:gd name="connsiteX1" fmla="*/ 286101 w 807813"/>
            <a:gd name="connsiteY1" fmla="*/ 364638 h 1004157"/>
            <a:gd name="connsiteX2" fmla="*/ 807813 w 807813"/>
            <a:gd name="connsiteY2" fmla="*/ 0 h 10041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07813" h="1004157">
              <a:moveTo>
                <a:pt x="0" y="1004157"/>
              </a:moveTo>
              <a:lnTo>
                <a:pt x="286101" y="364638"/>
              </a:lnTo>
              <a:lnTo>
                <a:pt x="807813" y="0"/>
              </a:lnTo>
            </a:path>
          </a:pathLst>
        </a:custGeom>
        <a:ln w="31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53172</xdr:colOff>
      <xdr:row>11</xdr:row>
      <xdr:rowOff>120646</xdr:rowOff>
    </xdr:from>
    <xdr:to>
      <xdr:col>14</xdr:col>
      <xdr:colOff>193383</xdr:colOff>
      <xdr:row>12</xdr:row>
      <xdr:rowOff>55373</xdr:rowOff>
    </xdr:to>
    <xdr:sp macro="" textlink="">
      <xdr:nvSpPr>
        <xdr:cNvPr id="9" name="TextBox 47">
          <a:extLst>
            <a:ext uri="{FF2B5EF4-FFF2-40B4-BE49-F238E27FC236}">
              <a16:creationId xmlns:a16="http://schemas.microsoft.com/office/drawing/2014/main" id="{92CADD46-4545-4C67-9C59-6966E26B1FFE}"/>
            </a:ext>
          </a:extLst>
        </xdr:cNvPr>
        <xdr:cNvSpPr txBox="1"/>
      </xdr:nvSpPr>
      <xdr:spPr>
        <a:xfrm>
          <a:off x="7977972" y="2111371"/>
          <a:ext cx="749811" cy="125227"/>
        </a:xfrm>
        <a:prstGeom prst="rect">
          <a:avLst/>
        </a:prstGeom>
        <a:noFill/>
      </xdr:spPr>
      <xdr:txBody>
        <a:bodyPr wrap="square" tIns="0" rIns="9144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b="1"/>
            <a:t>PGLGN</a:t>
          </a:r>
        </a:p>
      </xdr:txBody>
    </xdr:sp>
    <xdr:clientData/>
  </xdr:twoCellAnchor>
  <xdr:twoCellAnchor>
    <xdr:from>
      <xdr:col>14</xdr:col>
      <xdr:colOff>421188</xdr:colOff>
      <xdr:row>12</xdr:row>
      <xdr:rowOff>122026</xdr:rowOff>
    </xdr:from>
    <xdr:to>
      <xdr:col>15</xdr:col>
      <xdr:colOff>353786</xdr:colOff>
      <xdr:row>13</xdr:row>
      <xdr:rowOff>25462</xdr:rowOff>
    </xdr:to>
    <xdr:sp macro="" textlink="">
      <xdr:nvSpPr>
        <xdr:cNvPr id="10" name="TextBox 48">
          <a:extLst>
            <a:ext uri="{FF2B5EF4-FFF2-40B4-BE49-F238E27FC236}">
              <a16:creationId xmlns:a16="http://schemas.microsoft.com/office/drawing/2014/main" id="{99A59FE6-EBCC-4ADF-88A2-3E24CAF5666E}"/>
            </a:ext>
          </a:extLst>
        </xdr:cNvPr>
        <xdr:cNvSpPr txBox="1"/>
      </xdr:nvSpPr>
      <xdr:spPr>
        <a:xfrm>
          <a:off x="8955588" y="2303251"/>
          <a:ext cx="542198" cy="93936"/>
        </a:xfrm>
        <a:prstGeom prst="rect">
          <a:avLst/>
        </a:prstGeom>
        <a:noFill/>
      </xdr:spPr>
      <xdr:txBody>
        <a:bodyPr wrap="square" tIns="0" rIns="9144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GI BKASI</a:t>
          </a:r>
        </a:p>
      </xdr:txBody>
    </xdr:sp>
    <xdr:clientData/>
  </xdr:twoCellAnchor>
  <xdr:twoCellAnchor>
    <xdr:from>
      <xdr:col>14</xdr:col>
      <xdr:colOff>395153</xdr:colOff>
      <xdr:row>17</xdr:row>
      <xdr:rowOff>125576</xdr:rowOff>
    </xdr:from>
    <xdr:to>
      <xdr:col>15</xdr:col>
      <xdr:colOff>146277</xdr:colOff>
      <xdr:row>18</xdr:row>
      <xdr:rowOff>29012</xdr:rowOff>
    </xdr:to>
    <xdr:sp macro="" textlink="">
      <xdr:nvSpPr>
        <xdr:cNvPr id="11" name="TextBox 49">
          <a:extLst>
            <a:ext uri="{FF2B5EF4-FFF2-40B4-BE49-F238E27FC236}">
              <a16:creationId xmlns:a16="http://schemas.microsoft.com/office/drawing/2014/main" id="{DB56EB29-B3BB-48A9-932C-CC3891BB2935}"/>
            </a:ext>
          </a:extLst>
        </xdr:cNvPr>
        <xdr:cNvSpPr txBox="1"/>
      </xdr:nvSpPr>
      <xdr:spPr>
        <a:xfrm>
          <a:off x="8929553" y="3259301"/>
          <a:ext cx="360724" cy="93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PDKLP</a:t>
          </a:r>
        </a:p>
      </xdr:txBody>
    </xdr:sp>
    <xdr:clientData/>
  </xdr:twoCellAnchor>
  <xdr:twoCellAnchor>
    <xdr:from>
      <xdr:col>12</xdr:col>
      <xdr:colOff>83784</xdr:colOff>
      <xdr:row>26</xdr:row>
      <xdr:rowOff>143728</xdr:rowOff>
    </xdr:from>
    <xdr:to>
      <xdr:col>12</xdr:col>
      <xdr:colOff>428628</xdr:colOff>
      <xdr:row>27</xdr:row>
      <xdr:rowOff>48007</xdr:rowOff>
    </xdr:to>
    <xdr:sp macro="" textlink="">
      <xdr:nvSpPr>
        <xdr:cNvPr id="12" name="TextBox 50">
          <a:extLst>
            <a:ext uri="{FF2B5EF4-FFF2-40B4-BE49-F238E27FC236}">
              <a16:creationId xmlns:a16="http://schemas.microsoft.com/office/drawing/2014/main" id="{6A201C31-8E66-4A0C-AE87-56BACA236794}"/>
            </a:ext>
          </a:extLst>
        </xdr:cNvPr>
        <xdr:cNvSpPr txBox="1"/>
      </xdr:nvSpPr>
      <xdr:spPr>
        <a:xfrm>
          <a:off x="7398984" y="4991953"/>
          <a:ext cx="344844" cy="94779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JTRGN</a:t>
          </a:r>
        </a:p>
      </xdr:txBody>
    </xdr:sp>
    <xdr:clientData/>
  </xdr:twoCellAnchor>
  <xdr:twoCellAnchor>
    <xdr:from>
      <xdr:col>11</xdr:col>
      <xdr:colOff>242386</xdr:colOff>
      <xdr:row>22</xdr:row>
      <xdr:rowOff>145918</xdr:rowOff>
    </xdr:from>
    <xdr:to>
      <xdr:col>12</xdr:col>
      <xdr:colOff>298428</xdr:colOff>
      <xdr:row>23</xdr:row>
      <xdr:rowOff>49354</xdr:rowOff>
    </xdr:to>
    <xdr:sp macro="" textlink="">
      <xdr:nvSpPr>
        <xdr:cNvPr id="13" name="TextBox 51">
          <a:extLst>
            <a:ext uri="{FF2B5EF4-FFF2-40B4-BE49-F238E27FC236}">
              <a16:creationId xmlns:a16="http://schemas.microsoft.com/office/drawing/2014/main" id="{4A14F3B4-57CB-4854-A7E3-7EA1F951C40E}"/>
            </a:ext>
          </a:extLst>
        </xdr:cNvPr>
        <xdr:cNvSpPr txBox="1"/>
      </xdr:nvSpPr>
      <xdr:spPr>
        <a:xfrm>
          <a:off x="6947986" y="4232143"/>
          <a:ext cx="665642" cy="93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MNTUR</a:t>
          </a:r>
        </a:p>
      </xdr:txBody>
    </xdr:sp>
    <xdr:clientData/>
  </xdr:twoCellAnchor>
  <xdr:twoCellAnchor>
    <xdr:from>
      <xdr:col>12</xdr:col>
      <xdr:colOff>82989</xdr:colOff>
      <xdr:row>34</xdr:row>
      <xdr:rowOff>152236</xdr:rowOff>
    </xdr:from>
    <xdr:to>
      <xdr:col>12</xdr:col>
      <xdr:colOff>503412</xdr:colOff>
      <xdr:row>35</xdr:row>
      <xdr:rowOff>54829</xdr:rowOff>
    </xdr:to>
    <xdr:sp macro="" textlink="">
      <xdr:nvSpPr>
        <xdr:cNvPr id="14" name="TextBox 52">
          <a:extLst>
            <a:ext uri="{FF2B5EF4-FFF2-40B4-BE49-F238E27FC236}">
              <a16:creationId xmlns:a16="http://schemas.microsoft.com/office/drawing/2014/main" id="{CA8AEDA5-3F5F-4E74-A289-F99347B44369}"/>
            </a:ext>
          </a:extLst>
        </xdr:cNvPr>
        <xdr:cNvSpPr txBox="1"/>
      </xdr:nvSpPr>
      <xdr:spPr>
        <a:xfrm rot="20426753">
          <a:off x="7588194" y="6262091"/>
          <a:ext cx="420423" cy="84681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CIBNG 150</a:t>
          </a:r>
        </a:p>
      </xdr:txBody>
    </xdr:sp>
    <xdr:clientData/>
  </xdr:twoCellAnchor>
  <xdr:twoCellAnchor>
    <xdr:from>
      <xdr:col>10</xdr:col>
      <xdr:colOff>355599</xdr:colOff>
      <xdr:row>32</xdr:row>
      <xdr:rowOff>57023</xdr:rowOff>
    </xdr:from>
    <xdr:to>
      <xdr:col>11</xdr:col>
      <xdr:colOff>88994</xdr:colOff>
      <xdr:row>32</xdr:row>
      <xdr:rowOff>150959</xdr:rowOff>
    </xdr:to>
    <xdr:sp macro="" textlink="">
      <xdr:nvSpPr>
        <xdr:cNvPr id="15" name="TextBox 53">
          <a:extLst>
            <a:ext uri="{FF2B5EF4-FFF2-40B4-BE49-F238E27FC236}">
              <a16:creationId xmlns:a16="http://schemas.microsoft.com/office/drawing/2014/main" id="{DCB05197-F749-4531-A4A6-F0493E4F1286}"/>
            </a:ext>
          </a:extLst>
        </xdr:cNvPr>
        <xdr:cNvSpPr txBox="1"/>
      </xdr:nvSpPr>
      <xdr:spPr>
        <a:xfrm>
          <a:off x="6451599" y="6048248"/>
          <a:ext cx="342995" cy="93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CMGIS</a:t>
          </a:r>
        </a:p>
      </xdr:txBody>
    </xdr:sp>
    <xdr:clientData/>
  </xdr:twoCellAnchor>
  <xdr:twoCellAnchor>
    <xdr:from>
      <xdr:col>9</xdr:col>
      <xdr:colOff>437593</xdr:colOff>
      <xdr:row>29</xdr:row>
      <xdr:rowOff>51914</xdr:rowOff>
    </xdr:from>
    <xdr:to>
      <xdr:col>10</xdr:col>
      <xdr:colOff>170962</xdr:colOff>
      <xdr:row>29</xdr:row>
      <xdr:rowOff>145850</xdr:rowOff>
    </xdr:to>
    <xdr:sp macro="" textlink="">
      <xdr:nvSpPr>
        <xdr:cNvPr id="16" name="TextBox 54">
          <a:extLst>
            <a:ext uri="{FF2B5EF4-FFF2-40B4-BE49-F238E27FC236}">
              <a16:creationId xmlns:a16="http://schemas.microsoft.com/office/drawing/2014/main" id="{C0CC7518-5305-4F2E-93ED-6656A3DE576B}"/>
            </a:ext>
          </a:extLst>
        </xdr:cNvPr>
        <xdr:cNvSpPr txBox="1"/>
      </xdr:nvSpPr>
      <xdr:spPr>
        <a:xfrm>
          <a:off x="5923993" y="5471639"/>
          <a:ext cx="342969" cy="93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DPBRU</a:t>
          </a:r>
        </a:p>
      </xdr:txBody>
    </xdr:sp>
    <xdr:clientData/>
  </xdr:twoCellAnchor>
  <xdr:twoCellAnchor>
    <xdr:from>
      <xdr:col>10</xdr:col>
      <xdr:colOff>469162</xdr:colOff>
      <xdr:row>27</xdr:row>
      <xdr:rowOff>8510</xdr:rowOff>
    </xdr:from>
    <xdr:to>
      <xdr:col>11</xdr:col>
      <xdr:colOff>293370</xdr:colOff>
      <xdr:row>27</xdr:row>
      <xdr:rowOff>102446</xdr:rowOff>
    </xdr:to>
    <xdr:sp macro="" textlink="">
      <xdr:nvSpPr>
        <xdr:cNvPr id="17" name="TextBox 55">
          <a:extLst>
            <a:ext uri="{FF2B5EF4-FFF2-40B4-BE49-F238E27FC236}">
              <a16:creationId xmlns:a16="http://schemas.microsoft.com/office/drawing/2014/main" id="{800056BC-CC5A-4B15-8C1B-20EFB25BF62A}"/>
            </a:ext>
          </a:extLst>
        </xdr:cNvPr>
        <xdr:cNvSpPr txBox="1"/>
      </xdr:nvSpPr>
      <xdr:spPr>
        <a:xfrm>
          <a:off x="6565162" y="5047235"/>
          <a:ext cx="433808" cy="93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GDRIA</a:t>
          </a:r>
        </a:p>
      </xdr:txBody>
    </xdr:sp>
    <xdr:clientData/>
  </xdr:twoCellAnchor>
  <xdr:twoCellAnchor>
    <xdr:from>
      <xdr:col>11</xdr:col>
      <xdr:colOff>371465</xdr:colOff>
      <xdr:row>19</xdr:row>
      <xdr:rowOff>48717</xdr:rowOff>
    </xdr:from>
    <xdr:to>
      <xdr:col>12</xdr:col>
      <xdr:colOff>92801</xdr:colOff>
      <xdr:row>19</xdr:row>
      <xdr:rowOff>127008</xdr:rowOff>
    </xdr:to>
    <xdr:sp macro="" textlink="">
      <xdr:nvSpPr>
        <xdr:cNvPr id="18" name="TextBox 56">
          <a:extLst>
            <a:ext uri="{FF2B5EF4-FFF2-40B4-BE49-F238E27FC236}">
              <a16:creationId xmlns:a16="http://schemas.microsoft.com/office/drawing/2014/main" id="{591E94C5-470D-4269-A608-D43BD64D6291}"/>
            </a:ext>
          </a:extLst>
        </xdr:cNvPr>
        <xdr:cNvSpPr txBox="1"/>
      </xdr:nvSpPr>
      <xdr:spPr>
        <a:xfrm>
          <a:off x="7077065" y="3563442"/>
          <a:ext cx="330936" cy="78291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500" b="1"/>
            <a:t>CW</a:t>
          </a:r>
          <a:r>
            <a:rPr lang="id-ID" sz="500" b="1"/>
            <a:t>BRU</a:t>
          </a:r>
          <a:r>
            <a:rPr lang="en-US" sz="500" b="1"/>
            <a:t> 500</a:t>
          </a:r>
        </a:p>
      </xdr:txBody>
    </xdr:sp>
    <xdr:clientData/>
  </xdr:twoCellAnchor>
  <xdr:twoCellAnchor>
    <xdr:from>
      <xdr:col>11</xdr:col>
      <xdr:colOff>434008</xdr:colOff>
      <xdr:row>15</xdr:row>
      <xdr:rowOff>127393</xdr:rowOff>
    </xdr:from>
    <xdr:to>
      <xdr:col>12</xdr:col>
      <xdr:colOff>45273</xdr:colOff>
      <xdr:row>15</xdr:row>
      <xdr:rowOff>190039</xdr:rowOff>
    </xdr:to>
    <xdr:sp macro="" textlink="">
      <xdr:nvSpPr>
        <xdr:cNvPr id="19" name="TextBox 57">
          <a:extLst>
            <a:ext uri="{FF2B5EF4-FFF2-40B4-BE49-F238E27FC236}">
              <a16:creationId xmlns:a16="http://schemas.microsoft.com/office/drawing/2014/main" id="{5E05F976-9941-40EB-902E-1C42E3571F89}"/>
            </a:ext>
          </a:extLst>
        </xdr:cNvPr>
        <xdr:cNvSpPr txBox="1"/>
      </xdr:nvSpPr>
      <xdr:spPr>
        <a:xfrm>
          <a:off x="7139608" y="2880118"/>
          <a:ext cx="220865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CIPNG</a:t>
          </a:r>
        </a:p>
      </xdr:txBody>
    </xdr:sp>
    <xdr:clientData/>
  </xdr:twoCellAnchor>
  <xdr:twoCellAnchor>
    <xdr:from>
      <xdr:col>10</xdr:col>
      <xdr:colOff>505794</xdr:colOff>
      <xdr:row>13</xdr:row>
      <xdr:rowOff>19936</xdr:rowOff>
    </xdr:from>
    <xdr:to>
      <xdr:col>11</xdr:col>
      <xdr:colOff>289718</xdr:colOff>
      <xdr:row>13</xdr:row>
      <xdr:rowOff>113872</xdr:rowOff>
    </xdr:to>
    <xdr:sp macro="" textlink="">
      <xdr:nvSpPr>
        <xdr:cNvPr id="20" name="TextBox 58">
          <a:extLst>
            <a:ext uri="{FF2B5EF4-FFF2-40B4-BE49-F238E27FC236}">
              <a16:creationId xmlns:a16="http://schemas.microsoft.com/office/drawing/2014/main" id="{08078811-7773-41D2-8588-34561DA42D8F}"/>
            </a:ext>
          </a:extLst>
        </xdr:cNvPr>
        <xdr:cNvSpPr txBox="1"/>
      </xdr:nvSpPr>
      <xdr:spPr>
        <a:xfrm>
          <a:off x="6601794" y="2391661"/>
          <a:ext cx="393524" cy="93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PLMAS</a:t>
          </a:r>
        </a:p>
      </xdr:txBody>
    </xdr:sp>
    <xdr:clientData/>
  </xdr:twoCellAnchor>
  <xdr:twoCellAnchor>
    <xdr:from>
      <xdr:col>9</xdr:col>
      <xdr:colOff>285751</xdr:colOff>
      <xdr:row>19</xdr:row>
      <xdr:rowOff>162262</xdr:rowOff>
    </xdr:from>
    <xdr:to>
      <xdr:col>9</xdr:col>
      <xdr:colOff>557131</xdr:colOff>
      <xdr:row>20</xdr:row>
      <xdr:rowOff>65698</xdr:rowOff>
    </xdr:to>
    <xdr:sp macro="" textlink="">
      <xdr:nvSpPr>
        <xdr:cNvPr id="21" name="TextBox 59">
          <a:extLst>
            <a:ext uri="{FF2B5EF4-FFF2-40B4-BE49-F238E27FC236}">
              <a16:creationId xmlns:a16="http://schemas.microsoft.com/office/drawing/2014/main" id="{C4DE60C6-A6F3-4C15-AA11-F9B0FE924C99}"/>
            </a:ext>
          </a:extLst>
        </xdr:cNvPr>
        <xdr:cNvSpPr txBox="1"/>
      </xdr:nvSpPr>
      <xdr:spPr>
        <a:xfrm>
          <a:off x="5772151" y="3676987"/>
          <a:ext cx="271380" cy="93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DRTGA</a:t>
          </a:r>
        </a:p>
      </xdr:txBody>
    </xdr:sp>
    <xdr:clientData/>
  </xdr:twoCellAnchor>
  <xdr:twoCellAnchor>
    <xdr:from>
      <xdr:col>9</xdr:col>
      <xdr:colOff>315433</xdr:colOff>
      <xdr:row>15</xdr:row>
      <xdr:rowOff>85450</xdr:rowOff>
    </xdr:from>
    <xdr:to>
      <xdr:col>10</xdr:col>
      <xdr:colOff>258948</xdr:colOff>
      <xdr:row>15</xdr:row>
      <xdr:rowOff>179386</xdr:rowOff>
    </xdr:to>
    <xdr:sp macro="" textlink="">
      <xdr:nvSpPr>
        <xdr:cNvPr id="22" name="TextBox 60">
          <a:extLst>
            <a:ext uri="{FF2B5EF4-FFF2-40B4-BE49-F238E27FC236}">
              <a16:creationId xmlns:a16="http://schemas.microsoft.com/office/drawing/2014/main" id="{7189BFBE-6958-4DCD-B46D-52F5DDD9FF35}"/>
            </a:ext>
          </a:extLst>
        </xdr:cNvPr>
        <xdr:cNvSpPr txBox="1"/>
      </xdr:nvSpPr>
      <xdr:spPr>
        <a:xfrm>
          <a:off x="5801833" y="2838175"/>
          <a:ext cx="553115" cy="93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MPBRU</a:t>
          </a:r>
          <a:endParaRPr lang="id-ID" sz="600" b="1"/>
        </a:p>
      </xdr:txBody>
    </xdr:sp>
    <xdr:clientData/>
  </xdr:twoCellAnchor>
  <xdr:twoCellAnchor>
    <xdr:from>
      <xdr:col>8</xdr:col>
      <xdr:colOff>142040</xdr:colOff>
      <xdr:row>26</xdr:row>
      <xdr:rowOff>139212</xdr:rowOff>
    </xdr:from>
    <xdr:to>
      <xdr:col>8</xdr:col>
      <xdr:colOff>509222</xdr:colOff>
      <xdr:row>27</xdr:row>
      <xdr:rowOff>44409</xdr:rowOff>
    </xdr:to>
    <xdr:sp macro="" textlink="">
      <xdr:nvSpPr>
        <xdr:cNvPr id="23" name="TextBox 62">
          <a:extLst>
            <a:ext uri="{FF2B5EF4-FFF2-40B4-BE49-F238E27FC236}">
              <a16:creationId xmlns:a16="http://schemas.microsoft.com/office/drawing/2014/main" id="{1C22B3D3-A610-4FC2-8EFA-EB426D5EA458}"/>
            </a:ext>
          </a:extLst>
        </xdr:cNvPr>
        <xdr:cNvSpPr txBox="1"/>
      </xdr:nvSpPr>
      <xdr:spPr>
        <a:xfrm>
          <a:off x="5018840" y="4987437"/>
          <a:ext cx="367182" cy="95697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GNDUL</a:t>
          </a:r>
        </a:p>
      </xdr:txBody>
    </xdr:sp>
    <xdr:clientData/>
  </xdr:twoCellAnchor>
  <xdr:twoCellAnchor>
    <xdr:from>
      <xdr:col>6</xdr:col>
      <xdr:colOff>510472</xdr:colOff>
      <xdr:row>17</xdr:row>
      <xdr:rowOff>6478</xdr:rowOff>
    </xdr:from>
    <xdr:to>
      <xdr:col>7</xdr:col>
      <xdr:colOff>199177</xdr:colOff>
      <xdr:row>17</xdr:row>
      <xdr:rowOff>100414</xdr:rowOff>
    </xdr:to>
    <xdr:sp macro="" textlink="">
      <xdr:nvSpPr>
        <xdr:cNvPr id="24" name="TextBox 63">
          <a:extLst>
            <a:ext uri="{FF2B5EF4-FFF2-40B4-BE49-F238E27FC236}">
              <a16:creationId xmlns:a16="http://schemas.microsoft.com/office/drawing/2014/main" id="{EE2DF70E-B62B-40C1-9728-4B43556D50B7}"/>
            </a:ext>
          </a:extLst>
        </xdr:cNvPr>
        <xdr:cNvSpPr txBox="1"/>
      </xdr:nvSpPr>
      <xdr:spPr>
        <a:xfrm>
          <a:off x="4168072" y="3140203"/>
          <a:ext cx="298305" cy="93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PTKGN</a:t>
          </a:r>
        </a:p>
      </xdr:txBody>
    </xdr:sp>
    <xdr:clientData/>
  </xdr:twoCellAnchor>
  <xdr:twoCellAnchor>
    <xdr:from>
      <xdr:col>4</xdr:col>
      <xdr:colOff>480219</xdr:colOff>
      <xdr:row>32</xdr:row>
      <xdr:rowOff>4819</xdr:rowOff>
    </xdr:from>
    <xdr:to>
      <xdr:col>5</xdr:col>
      <xdr:colOff>192446</xdr:colOff>
      <xdr:row>32</xdr:row>
      <xdr:rowOff>131650</xdr:rowOff>
    </xdr:to>
    <xdr:sp macro="" textlink="">
      <xdr:nvSpPr>
        <xdr:cNvPr id="25" name="TextBox 64">
          <a:extLst>
            <a:ext uri="{FF2B5EF4-FFF2-40B4-BE49-F238E27FC236}">
              <a16:creationId xmlns:a16="http://schemas.microsoft.com/office/drawing/2014/main" id="{ACB27208-B48F-432C-AEFD-B7BBBFF73D2D}"/>
            </a:ext>
          </a:extLst>
        </xdr:cNvPr>
        <xdr:cNvSpPr txBox="1"/>
      </xdr:nvSpPr>
      <xdr:spPr>
        <a:xfrm>
          <a:off x="2982787" y="5820082"/>
          <a:ext cx="337870" cy="126831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b="1"/>
            <a:t>SRPNG</a:t>
          </a:r>
        </a:p>
      </xdr:txBody>
    </xdr:sp>
    <xdr:clientData/>
  </xdr:twoCellAnchor>
  <xdr:twoCellAnchor>
    <xdr:from>
      <xdr:col>3</xdr:col>
      <xdr:colOff>614796</xdr:colOff>
      <xdr:row>26</xdr:row>
      <xdr:rowOff>84841</xdr:rowOff>
    </xdr:from>
    <xdr:to>
      <xdr:col>4</xdr:col>
      <xdr:colOff>507572</xdr:colOff>
      <xdr:row>27</xdr:row>
      <xdr:rowOff>19568</xdr:rowOff>
    </xdr:to>
    <xdr:sp macro="" textlink="">
      <xdr:nvSpPr>
        <xdr:cNvPr id="26" name="TextBox 65">
          <a:extLst>
            <a:ext uri="{FF2B5EF4-FFF2-40B4-BE49-F238E27FC236}">
              <a16:creationId xmlns:a16="http://schemas.microsoft.com/office/drawing/2014/main" id="{663B75DC-6F58-4FE1-8528-2FFB994886D5}"/>
            </a:ext>
          </a:extLst>
        </xdr:cNvPr>
        <xdr:cNvSpPr txBox="1"/>
      </xdr:nvSpPr>
      <xdr:spPr>
        <a:xfrm>
          <a:off x="2489316" y="4760473"/>
          <a:ext cx="517616" cy="117607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b="1"/>
            <a:t>LKONG</a:t>
          </a:r>
        </a:p>
      </xdr:txBody>
    </xdr:sp>
    <xdr:clientData/>
  </xdr:twoCellAnchor>
  <xdr:twoCellAnchor>
    <xdr:from>
      <xdr:col>2</xdr:col>
      <xdr:colOff>237053</xdr:colOff>
      <xdr:row>33</xdr:row>
      <xdr:rowOff>81498</xdr:rowOff>
    </xdr:from>
    <xdr:to>
      <xdr:col>3</xdr:col>
      <xdr:colOff>293095</xdr:colOff>
      <xdr:row>34</xdr:row>
      <xdr:rowOff>16225</xdr:rowOff>
    </xdr:to>
    <xdr:sp macro="" textlink="">
      <xdr:nvSpPr>
        <xdr:cNvPr id="27" name="TextBox 66">
          <a:extLst>
            <a:ext uri="{FF2B5EF4-FFF2-40B4-BE49-F238E27FC236}">
              <a16:creationId xmlns:a16="http://schemas.microsoft.com/office/drawing/2014/main" id="{57110075-ABA6-435E-A4FB-B8F66AB1CBAE}"/>
            </a:ext>
          </a:extLst>
        </xdr:cNvPr>
        <xdr:cNvSpPr txBox="1"/>
      </xdr:nvSpPr>
      <xdr:spPr>
        <a:xfrm>
          <a:off x="1456253" y="6263223"/>
          <a:ext cx="665642" cy="125227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b="1"/>
            <a:t>LEGOK</a:t>
          </a:r>
        </a:p>
      </xdr:txBody>
    </xdr:sp>
    <xdr:clientData/>
  </xdr:twoCellAnchor>
  <xdr:twoCellAnchor>
    <xdr:from>
      <xdr:col>15</xdr:col>
      <xdr:colOff>529234</xdr:colOff>
      <xdr:row>3</xdr:row>
      <xdr:rowOff>36013</xdr:rowOff>
    </xdr:from>
    <xdr:to>
      <xdr:col>16</xdr:col>
      <xdr:colOff>458612</xdr:colOff>
      <xdr:row>3</xdr:row>
      <xdr:rowOff>161240</xdr:rowOff>
    </xdr:to>
    <xdr:sp macro="" textlink="">
      <xdr:nvSpPr>
        <xdr:cNvPr id="28" name="TextBox 67">
          <a:extLst>
            <a:ext uri="{FF2B5EF4-FFF2-40B4-BE49-F238E27FC236}">
              <a16:creationId xmlns:a16="http://schemas.microsoft.com/office/drawing/2014/main" id="{A41CD947-C56A-423D-842B-A9CBD2015AA7}"/>
            </a:ext>
          </a:extLst>
        </xdr:cNvPr>
        <xdr:cNvSpPr txBox="1"/>
      </xdr:nvSpPr>
      <xdr:spPr>
        <a:xfrm>
          <a:off x="9673234" y="464638"/>
          <a:ext cx="538978" cy="125227"/>
        </a:xfrm>
        <a:prstGeom prst="rect">
          <a:avLst/>
        </a:prstGeom>
        <a:noFill/>
      </xdr:spPr>
      <xdr:txBody>
        <a:bodyPr wrap="square" tIns="0" rIns="9144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b="1"/>
            <a:t>MTWAR</a:t>
          </a:r>
        </a:p>
      </xdr:txBody>
    </xdr:sp>
    <xdr:clientData/>
  </xdr:twoCellAnchor>
  <xdr:twoCellAnchor>
    <xdr:from>
      <xdr:col>6</xdr:col>
      <xdr:colOff>595939</xdr:colOff>
      <xdr:row>33</xdr:row>
      <xdr:rowOff>141304</xdr:rowOff>
    </xdr:from>
    <xdr:to>
      <xdr:col>8</xdr:col>
      <xdr:colOff>42381</xdr:colOff>
      <xdr:row>34</xdr:row>
      <xdr:rowOff>44740</xdr:rowOff>
    </xdr:to>
    <xdr:sp macro="" textlink="">
      <xdr:nvSpPr>
        <xdr:cNvPr id="29" name="TextBox 70">
          <a:extLst>
            <a:ext uri="{FF2B5EF4-FFF2-40B4-BE49-F238E27FC236}">
              <a16:creationId xmlns:a16="http://schemas.microsoft.com/office/drawing/2014/main" id="{CE7C67EB-CFA8-4123-8920-D15AC60C1B58}"/>
            </a:ext>
          </a:extLst>
        </xdr:cNvPr>
        <xdr:cNvSpPr txBox="1"/>
      </xdr:nvSpPr>
      <xdr:spPr>
        <a:xfrm>
          <a:off x="4253539" y="6323029"/>
          <a:ext cx="665642" cy="93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GITET DEPOK</a:t>
          </a:r>
        </a:p>
      </xdr:txBody>
    </xdr:sp>
    <xdr:clientData/>
  </xdr:twoCellAnchor>
  <xdr:twoCellAnchor>
    <xdr:from>
      <xdr:col>4</xdr:col>
      <xdr:colOff>439379</xdr:colOff>
      <xdr:row>21</xdr:row>
      <xdr:rowOff>40847</xdr:rowOff>
    </xdr:from>
    <xdr:to>
      <xdr:col>5</xdr:col>
      <xdr:colOff>240579</xdr:colOff>
      <xdr:row>21</xdr:row>
      <xdr:rowOff>166074</xdr:rowOff>
    </xdr:to>
    <xdr:sp macro="" textlink="">
      <xdr:nvSpPr>
        <xdr:cNvPr id="30" name="TextBox 71">
          <a:extLst>
            <a:ext uri="{FF2B5EF4-FFF2-40B4-BE49-F238E27FC236}">
              <a16:creationId xmlns:a16="http://schemas.microsoft.com/office/drawing/2014/main" id="{10C5D729-28A5-4AE8-A6EB-F33AF035214B}"/>
            </a:ext>
          </a:extLst>
        </xdr:cNvPr>
        <xdr:cNvSpPr txBox="1"/>
      </xdr:nvSpPr>
      <xdr:spPr>
        <a:xfrm>
          <a:off x="2877779" y="3936572"/>
          <a:ext cx="410800" cy="125227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b="1"/>
            <a:t>KMBGN</a:t>
          </a:r>
        </a:p>
      </xdr:txBody>
    </xdr:sp>
    <xdr:clientData/>
  </xdr:twoCellAnchor>
  <xdr:twoCellAnchor>
    <xdr:from>
      <xdr:col>1</xdr:col>
      <xdr:colOff>148237</xdr:colOff>
      <xdr:row>24</xdr:row>
      <xdr:rowOff>13098</xdr:rowOff>
    </xdr:from>
    <xdr:to>
      <xdr:col>2</xdr:col>
      <xdr:colOff>91752</xdr:colOff>
      <xdr:row>24</xdr:row>
      <xdr:rowOff>138325</xdr:rowOff>
    </xdr:to>
    <xdr:sp macro="" textlink="">
      <xdr:nvSpPr>
        <xdr:cNvPr id="31" name="TextBox 72">
          <a:extLst>
            <a:ext uri="{FF2B5EF4-FFF2-40B4-BE49-F238E27FC236}">
              <a16:creationId xmlns:a16="http://schemas.microsoft.com/office/drawing/2014/main" id="{A48B25CD-1726-4339-904A-A8B4CB53D28D}"/>
            </a:ext>
          </a:extLst>
        </xdr:cNvPr>
        <xdr:cNvSpPr txBox="1"/>
      </xdr:nvSpPr>
      <xdr:spPr>
        <a:xfrm>
          <a:off x="757837" y="4480323"/>
          <a:ext cx="553115" cy="125227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b="1"/>
            <a:t>BLRJA</a:t>
          </a:r>
        </a:p>
      </xdr:txBody>
    </xdr:sp>
    <xdr:clientData/>
  </xdr:twoCellAnchor>
  <xdr:twoCellAnchor>
    <xdr:from>
      <xdr:col>9</xdr:col>
      <xdr:colOff>154351</xdr:colOff>
      <xdr:row>21</xdr:row>
      <xdr:rowOff>21217</xdr:rowOff>
    </xdr:from>
    <xdr:to>
      <xdr:col>9</xdr:col>
      <xdr:colOff>538899</xdr:colOff>
      <xdr:row>21</xdr:row>
      <xdr:rowOff>115153</xdr:rowOff>
    </xdr:to>
    <xdr:sp macro="" textlink="">
      <xdr:nvSpPr>
        <xdr:cNvPr id="32" name="TextBox 73">
          <a:extLst>
            <a:ext uri="{FF2B5EF4-FFF2-40B4-BE49-F238E27FC236}">
              <a16:creationId xmlns:a16="http://schemas.microsoft.com/office/drawing/2014/main" id="{72649D45-FB93-453E-AF78-C5ADF8674913}"/>
            </a:ext>
          </a:extLst>
        </xdr:cNvPr>
        <xdr:cNvSpPr txBox="1"/>
      </xdr:nvSpPr>
      <xdr:spPr>
        <a:xfrm>
          <a:off x="5777911" y="3782449"/>
          <a:ext cx="384548" cy="93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KMANG</a:t>
          </a:r>
        </a:p>
      </xdr:txBody>
    </xdr:sp>
    <xdr:clientData/>
  </xdr:twoCellAnchor>
  <xdr:twoCellAnchor>
    <xdr:from>
      <xdr:col>12</xdr:col>
      <xdr:colOff>243547</xdr:colOff>
      <xdr:row>27</xdr:row>
      <xdr:rowOff>28954</xdr:rowOff>
    </xdr:from>
    <xdr:to>
      <xdr:col>12</xdr:col>
      <xdr:colOff>418171</xdr:colOff>
      <xdr:row>34</xdr:row>
      <xdr:rowOff>23232</xdr:rowOff>
    </xdr:to>
    <xdr:sp macro="" textlink="">
      <xdr:nvSpPr>
        <xdr:cNvPr id="33" name="Freeform 83">
          <a:extLst>
            <a:ext uri="{FF2B5EF4-FFF2-40B4-BE49-F238E27FC236}">
              <a16:creationId xmlns:a16="http://schemas.microsoft.com/office/drawing/2014/main" id="{60497181-8F3F-463F-A2C0-B9A83BB89271}"/>
            </a:ext>
          </a:extLst>
        </xdr:cNvPr>
        <xdr:cNvSpPr/>
      </xdr:nvSpPr>
      <xdr:spPr>
        <a:xfrm>
          <a:off x="7558747" y="5067679"/>
          <a:ext cx="174624" cy="1327778"/>
        </a:xfrm>
        <a:custGeom>
          <a:avLst/>
          <a:gdLst>
            <a:gd name="connsiteX0" fmla="*/ 87782 w 102413"/>
            <a:gd name="connsiteY0" fmla="*/ 1038759 h 1038759"/>
            <a:gd name="connsiteX1" fmla="*/ 0 w 102413"/>
            <a:gd name="connsiteY1" fmla="*/ 453543 h 1038759"/>
            <a:gd name="connsiteX2" fmla="*/ 95097 w 102413"/>
            <a:gd name="connsiteY2" fmla="*/ 182880 h 1038759"/>
            <a:gd name="connsiteX3" fmla="*/ 102413 w 102413"/>
            <a:gd name="connsiteY3" fmla="*/ 0 h 10387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2413" h="1038759">
              <a:moveTo>
                <a:pt x="87782" y="1038759"/>
              </a:moveTo>
              <a:lnTo>
                <a:pt x="0" y="453543"/>
              </a:lnTo>
              <a:lnTo>
                <a:pt x="95097" y="182880"/>
              </a:lnTo>
              <a:lnTo>
                <a:pt x="102413" y="0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517585</xdr:colOff>
      <xdr:row>14</xdr:row>
      <xdr:rowOff>113795</xdr:rowOff>
    </xdr:from>
    <xdr:to>
      <xdr:col>16</xdr:col>
      <xdr:colOff>162671</xdr:colOff>
      <xdr:row>34</xdr:row>
      <xdr:rowOff>186907</xdr:rowOff>
    </xdr:to>
    <xdr:sp macro="" textlink="">
      <xdr:nvSpPr>
        <xdr:cNvPr id="34" name="Freeform 93">
          <a:extLst>
            <a:ext uri="{FF2B5EF4-FFF2-40B4-BE49-F238E27FC236}">
              <a16:creationId xmlns:a16="http://schemas.microsoft.com/office/drawing/2014/main" id="{AC4CD128-3783-494A-BF06-34E6CC493E00}"/>
            </a:ext>
          </a:extLst>
        </xdr:cNvPr>
        <xdr:cNvSpPr/>
      </xdr:nvSpPr>
      <xdr:spPr>
        <a:xfrm>
          <a:off x="7832785" y="2676020"/>
          <a:ext cx="2083486" cy="3883112"/>
        </a:xfrm>
        <a:custGeom>
          <a:avLst/>
          <a:gdLst>
            <a:gd name="connsiteX0" fmla="*/ 0 w 1397479"/>
            <a:gd name="connsiteY0" fmla="*/ 3088256 h 3088256"/>
            <a:gd name="connsiteX1" fmla="*/ 457200 w 1397479"/>
            <a:gd name="connsiteY1" fmla="*/ 2260120 h 3088256"/>
            <a:gd name="connsiteX2" fmla="*/ 948906 w 1397479"/>
            <a:gd name="connsiteY2" fmla="*/ 1837426 h 3088256"/>
            <a:gd name="connsiteX3" fmla="*/ 1319841 w 1397479"/>
            <a:gd name="connsiteY3" fmla="*/ 1268083 h 3088256"/>
            <a:gd name="connsiteX4" fmla="*/ 1397479 w 1397479"/>
            <a:gd name="connsiteY4" fmla="*/ 646981 h 3088256"/>
            <a:gd name="connsiteX5" fmla="*/ 1311215 w 1397479"/>
            <a:gd name="connsiteY5" fmla="*/ 129396 h 3088256"/>
            <a:gd name="connsiteX6" fmla="*/ 819509 w 1397479"/>
            <a:gd name="connsiteY6" fmla="*/ 0 h 30882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397479" h="3088256">
              <a:moveTo>
                <a:pt x="0" y="3088256"/>
              </a:moveTo>
              <a:lnTo>
                <a:pt x="457200" y="2260120"/>
              </a:lnTo>
              <a:lnTo>
                <a:pt x="948906" y="1837426"/>
              </a:lnTo>
              <a:lnTo>
                <a:pt x="1319841" y="1268083"/>
              </a:lnTo>
              <a:lnTo>
                <a:pt x="1397479" y="646981"/>
              </a:lnTo>
              <a:lnTo>
                <a:pt x="1311215" y="129396"/>
              </a:lnTo>
              <a:lnTo>
                <a:pt x="819509" y="0"/>
              </a:lnTo>
            </a:path>
          </a:pathLst>
        </a:custGeom>
        <a:ln w="63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7</xdr:col>
      <xdr:colOff>510835</xdr:colOff>
      <xdr:row>21</xdr:row>
      <xdr:rowOff>51773</xdr:rowOff>
    </xdr:from>
    <xdr:to>
      <xdr:col>8</xdr:col>
      <xdr:colOff>454350</xdr:colOff>
      <xdr:row>21</xdr:row>
      <xdr:rowOff>145709</xdr:rowOff>
    </xdr:to>
    <xdr:sp macro="" textlink="">
      <xdr:nvSpPr>
        <xdr:cNvPr id="35" name="TextBox 103">
          <a:extLst>
            <a:ext uri="{FF2B5EF4-FFF2-40B4-BE49-F238E27FC236}">
              <a16:creationId xmlns:a16="http://schemas.microsoft.com/office/drawing/2014/main" id="{B939CE21-5C30-470E-B8B4-F5CE6217601F}"/>
            </a:ext>
          </a:extLst>
        </xdr:cNvPr>
        <xdr:cNvSpPr txBox="1"/>
      </xdr:nvSpPr>
      <xdr:spPr>
        <a:xfrm>
          <a:off x="4778035" y="3947498"/>
          <a:ext cx="553115" cy="93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PNDAH</a:t>
          </a:r>
        </a:p>
      </xdr:txBody>
    </xdr:sp>
    <xdr:clientData/>
  </xdr:twoCellAnchor>
  <xdr:twoCellAnchor>
    <xdr:from>
      <xdr:col>8</xdr:col>
      <xdr:colOff>66631</xdr:colOff>
      <xdr:row>22</xdr:row>
      <xdr:rowOff>53207</xdr:rowOff>
    </xdr:from>
    <xdr:to>
      <xdr:col>8</xdr:col>
      <xdr:colOff>145899</xdr:colOff>
      <xdr:row>27</xdr:row>
      <xdr:rowOff>31750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73D96105-50F7-4C2C-AB7B-0AD9A3724C4A}"/>
            </a:ext>
          </a:extLst>
        </xdr:cNvPr>
        <xdr:cNvCxnSpPr/>
      </xdr:nvCxnSpPr>
      <xdr:spPr>
        <a:xfrm flipH="1">
          <a:off x="4943431" y="4139432"/>
          <a:ext cx="79268" cy="931043"/>
        </a:xfrm>
        <a:prstGeom prst="line">
          <a:avLst/>
        </a:prstGeom>
        <a:ln w="31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144222</xdr:colOff>
      <xdr:row>28</xdr:row>
      <xdr:rowOff>104180</xdr:rowOff>
    </xdr:from>
    <xdr:to>
      <xdr:col>8</xdr:col>
      <xdr:colOff>208359</xdr:colOff>
      <xdr:row>33</xdr:row>
      <xdr:rowOff>49946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FC93FCE4-2A81-4494-B90C-9F28150D7473}"/>
            </a:ext>
          </a:extLst>
        </xdr:cNvPr>
        <xdr:cNvCxnSpPr>
          <a:endCxn id="110" idx="3"/>
        </xdr:cNvCxnSpPr>
      </xdr:nvCxnSpPr>
      <xdr:spPr>
        <a:xfrm flipH="1">
          <a:off x="5021022" y="5333405"/>
          <a:ext cx="64137" cy="898266"/>
        </a:xfrm>
        <a:prstGeom prst="line">
          <a:avLst/>
        </a:prstGeom>
        <a:ln w="63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253360</xdr:colOff>
      <xdr:row>19</xdr:row>
      <xdr:rowOff>162231</xdr:rowOff>
    </xdr:from>
    <xdr:to>
      <xdr:col>11</xdr:col>
      <xdr:colOff>549930</xdr:colOff>
      <xdr:row>20</xdr:row>
      <xdr:rowOff>50022</xdr:rowOff>
    </xdr:to>
    <xdr:sp macro="" textlink="">
      <xdr:nvSpPr>
        <xdr:cNvPr id="38" name="TextBox 153">
          <a:extLst>
            <a:ext uri="{FF2B5EF4-FFF2-40B4-BE49-F238E27FC236}">
              <a16:creationId xmlns:a16="http://schemas.microsoft.com/office/drawing/2014/main" id="{00113EFE-DE08-47E9-B8D0-994E5BC5689D}"/>
            </a:ext>
          </a:extLst>
        </xdr:cNvPr>
        <xdr:cNvSpPr txBox="1"/>
      </xdr:nvSpPr>
      <xdr:spPr>
        <a:xfrm>
          <a:off x="6958960" y="3676956"/>
          <a:ext cx="296570" cy="78291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500" b="1"/>
            <a:t>CW</a:t>
          </a:r>
          <a:r>
            <a:rPr lang="id-ID" sz="500" b="1"/>
            <a:t>LMA</a:t>
          </a:r>
          <a:r>
            <a:rPr lang="en-US" sz="500" b="1"/>
            <a:t> 70</a:t>
          </a:r>
        </a:p>
      </xdr:txBody>
    </xdr:sp>
    <xdr:clientData/>
  </xdr:twoCellAnchor>
  <xdr:twoCellAnchor>
    <xdr:from>
      <xdr:col>8</xdr:col>
      <xdr:colOff>552984</xdr:colOff>
      <xdr:row>16</xdr:row>
      <xdr:rowOff>187950</xdr:rowOff>
    </xdr:from>
    <xdr:to>
      <xdr:col>9</xdr:col>
      <xdr:colOff>345609</xdr:colOff>
      <xdr:row>17</xdr:row>
      <xdr:rowOff>91386</xdr:rowOff>
    </xdr:to>
    <xdr:sp macro="" textlink="">
      <xdr:nvSpPr>
        <xdr:cNvPr id="39" name="TextBox 154">
          <a:extLst>
            <a:ext uri="{FF2B5EF4-FFF2-40B4-BE49-F238E27FC236}">
              <a16:creationId xmlns:a16="http://schemas.microsoft.com/office/drawing/2014/main" id="{B3A9BC4D-3AAE-4141-A066-FF43E7EB9AA8}"/>
            </a:ext>
          </a:extLst>
        </xdr:cNvPr>
        <xdr:cNvSpPr txBox="1"/>
      </xdr:nvSpPr>
      <xdr:spPr>
        <a:xfrm>
          <a:off x="5429784" y="3131175"/>
          <a:ext cx="402225" cy="93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MP</a:t>
          </a:r>
          <a:r>
            <a:rPr lang="id-ID" sz="600" b="1"/>
            <a:t>DUA</a:t>
          </a:r>
        </a:p>
      </xdr:txBody>
    </xdr:sp>
    <xdr:clientData/>
  </xdr:twoCellAnchor>
  <xdr:twoCellAnchor>
    <xdr:from>
      <xdr:col>7</xdr:col>
      <xdr:colOff>618</xdr:colOff>
      <xdr:row>22</xdr:row>
      <xdr:rowOff>47799</xdr:rowOff>
    </xdr:from>
    <xdr:to>
      <xdr:col>7</xdr:col>
      <xdr:colOff>317993</xdr:colOff>
      <xdr:row>22</xdr:row>
      <xdr:rowOff>141735</xdr:rowOff>
    </xdr:to>
    <xdr:sp macro="" textlink="">
      <xdr:nvSpPr>
        <xdr:cNvPr id="40" name="TextBox 156">
          <a:extLst>
            <a:ext uri="{FF2B5EF4-FFF2-40B4-BE49-F238E27FC236}">
              <a16:creationId xmlns:a16="http://schemas.microsoft.com/office/drawing/2014/main" id="{92BCE01D-CE83-437A-BEA9-4B4A2E91552E}"/>
            </a:ext>
          </a:extLst>
        </xdr:cNvPr>
        <xdr:cNvSpPr txBox="1"/>
      </xdr:nvSpPr>
      <xdr:spPr>
        <a:xfrm>
          <a:off x="4267818" y="4134024"/>
          <a:ext cx="317375" cy="93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id-ID" sz="600" b="1"/>
            <a:t>BNTRO</a:t>
          </a:r>
          <a:endParaRPr lang="en-US" sz="600" b="1"/>
        </a:p>
      </xdr:txBody>
    </xdr:sp>
    <xdr:clientData/>
  </xdr:twoCellAnchor>
  <xdr:twoCellAnchor>
    <xdr:from>
      <xdr:col>11</xdr:col>
      <xdr:colOff>91488</xdr:colOff>
      <xdr:row>17</xdr:row>
      <xdr:rowOff>132209</xdr:rowOff>
    </xdr:from>
    <xdr:to>
      <xdr:col>11</xdr:col>
      <xdr:colOff>221493</xdr:colOff>
      <xdr:row>17</xdr:row>
      <xdr:rowOff>177928</xdr:rowOff>
    </xdr:to>
    <xdr:sp macro="" textlink="">
      <xdr:nvSpPr>
        <xdr:cNvPr id="41" name="Flowchart: Decision 40">
          <a:extLst>
            <a:ext uri="{FF2B5EF4-FFF2-40B4-BE49-F238E27FC236}">
              <a16:creationId xmlns:a16="http://schemas.microsoft.com/office/drawing/2014/main" id="{AB383854-9DBF-4839-BBF8-5DD96A4423FF}"/>
            </a:ext>
          </a:extLst>
        </xdr:cNvPr>
        <xdr:cNvSpPr/>
      </xdr:nvSpPr>
      <xdr:spPr>
        <a:xfrm rot="1092751">
          <a:off x="6797088" y="3265934"/>
          <a:ext cx="130005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592605</xdr:colOff>
      <xdr:row>17</xdr:row>
      <xdr:rowOff>98299</xdr:rowOff>
    </xdr:from>
    <xdr:to>
      <xdr:col>11</xdr:col>
      <xdr:colOff>132571</xdr:colOff>
      <xdr:row>17</xdr:row>
      <xdr:rowOff>160945</xdr:rowOff>
    </xdr:to>
    <xdr:sp macro="" textlink="">
      <xdr:nvSpPr>
        <xdr:cNvPr id="42" name="TextBox 169">
          <a:extLst>
            <a:ext uri="{FF2B5EF4-FFF2-40B4-BE49-F238E27FC236}">
              <a16:creationId xmlns:a16="http://schemas.microsoft.com/office/drawing/2014/main" id="{2EAD3A29-14A8-4C2B-8697-60D3A8FAC3C0}"/>
            </a:ext>
          </a:extLst>
        </xdr:cNvPr>
        <xdr:cNvSpPr txBox="1"/>
      </xdr:nvSpPr>
      <xdr:spPr>
        <a:xfrm>
          <a:off x="6688605" y="3232024"/>
          <a:ext cx="149566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</a:t>
          </a:r>
        </a:p>
      </xdr:txBody>
    </xdr:sp>
    <xdr:clientData/>
  </xdr:twoCellAnchor>
  <xdr:twoCellAnchor>
    <xdr:from>
      <xdr:col>11</xdr:col>
      <xdr:colOff>315026</xdr:colOff>
      <xdr:row>15</xdr:row>
      <xdr:rowOff>99479</xdr:rowOff>
    </xdr:from>
    <xdr:to>
      <xdr:col>11</xdr:col>
      <xdr:colOff>422107</xdr:colOff>
      <xdr:row>15</xdr:row>
      <xdr:rowOff>156707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998803A5-0611-4900-8894-FCA5DB3E4913}"/>
            </a:ext>
          </a:extLst>
        </xdr:cNvPr>
        <xdr:cNvSpPr/>
      </xdr:nvSpPr>
      <xdr:spPr>
        <a:xfrm rot="200616">
          <a:off x="7020626" y="2852204"/>
          <a:ext cx="107081" cy="57228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539305</xdr:colOff>
      <xdr:row>17</xdr:row>
      <xdr:rowOff>176046</xdr:rowOff>
    </xdr:from>
    <xdr:to>
      <xdr:col>11</xdr:col>
      <xdr:colOff>200371</xdr:colOff>
      <xdr:row>18</xdr:row>
      <xdr:rowOff>57528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80709191-D8E7-486F-845E-68044FB8D20D}"/>
            </a:ext>
          </a:extLst>
        </xdr:cNvPr>
        <xdr:cNvSpPr/>
      </xdr:nvSpPr>
      <xdr:spPr>
        <a:xfrm rot="1409857">
          <a:off x="6635305" y="3309771"/>
          <a:ext cx="270666" cy="71982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11</xdr:col>
      <xdr:colOff>247170</xdr:colOff>
      <xdr:row>16</xdr:row>
      <xdr:rowOff>20681</xdr:rowOff>
    </xdr:from>
    <xdr:to>
      <xdr:col>11</xdr:col>
      <xdr:colOff>377175</xdr:colOff>
      <xdr:row>16</xdr:row>
      <xdr:rowOff>66400</xdr:rowOff>
    </xdr:to>
    <xdr:sp macro="" textlink="">
      <xdr:nvSpPr>
        <xdr:cNvPr id="45" name="Flowchart: Decision 44">
          <a:extLst>
            <a:ext uri="{FF2B5EF4-FFF2-40B4-BE49-F238E27FC236}">
              <a16:creationId xmlns:a16="http://schemas.microsoft.com/office/drawing/2014/main" id="{2D46E028-E882-45D7-8096-7DD2FE69949F}"/>
            </a:ext>
          </a:extLst>
        </xdr:cNvPr>
        <xdr:cNvSpPr/>
      </xdr:nvSpPr>
      <xdr:spPr>
        <a:xfrm rot="1092751">
          <a:off x="6952770" y="2963906"/>
          <a:ext cx="130005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11</xdr:col>
      <xdr:colOff>78669</xdr:colOff>
      <xdr:row>16</xdr:row>
      <xdr:rowOff>23225</xdr:rowOff>
    </xdr:from>
    <xdr:to>
      <xdr:col>11</xdr:col>
      <xdr:colOff>265078</xdr:colOff>
      <xdr:row>17</xdr:row>
      <xdr:rowOff>179030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1A1EAD5-2E76-4C32-AC04-3E3229739D0C}"/>
            </a:ext>
          </a:extLst>
        </xdr:cNvPr>
        <xdr:cNvCxnSpPr>
          <a:endCxn id="44" idx="0"/>
        </xdr:cNvCxnSpPr>
      </xdr:nvCxnSpPr>
      <xdr:spPr>
        <a:xfrm flipH="1">
          <a:off x="6784269" y="2966450"/>
          <a:ext cx="186409" cy="346305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195263</xdr:colOff>
      <xdr:row>16</xdr:row>
      <xdr:rowOff>62122</xdr:rowOff>
    </xdr:from>
    <xdr:to>
      <xdr:col>11</xdr:col>
      <xdr:colOff>360105</xdr:colOff>
      <xdr:row>18</xdr:row>
      <xdr:rowOff>28575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BE09D4B3-CCBC-4086-A0C0-042D8E3DAED6}"/>
            </a:ext>
          </a:extLst>
        </xdr:cNvPr>
        <xdr:cNvCxnSpPr/>
      </xdr:nvCxnSpPr>
      <xdr:spPr>
        <a:xfrm flipH="1">
          <a:off x="6900863" y="3005347"/>
          <a:ext cx="164842" cy="347453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115576</xdr:colOff>
      <xdr:row>15</xdr:row>
      <xdr:rowOff>164464</xdr:rowOff>
    </xdr:from>
    <xdr:to>
      <xdr:col>11</xdr:col>
      <xdr:colOff>274667</xdr:colOff>
      <xdr:row>16</xdr:row>
      <xdr:rowOff>36610</xdr:rowOff>
    </xdr:to>
    <xdr:sp macro="" textlink="">
      <xdr:nvSpPr>
        <xdr:cNvPr id="48" name="TextBox 180">
          <a:extLst>
            <a:ext uri="{FF2B5EF4-FFF2-40B4-BE49-F238E27FC236}">
              <a16:creationId xmlns:a16="http://schemas.microsoft.com/office/drawing/2014/main" id="{3D878F27-DD59-4C6F-82CF-2D11C9B844EA}"/>
            </a:ext>
          </a:extLst>
        </xdr:cNvPr>
        <xdr:cNvSpPr txBox="1"/>
      </xdr:nvSpPr>
      <xdr:spPr>
        <a:xfrm>
          <a:off x="6821176" y="2917189"/>
          <a:ext cx="15909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T.15</a:t>
          </a:r>
        </a:p>
      </xdr:txBody>
    </xdr:sp>
    <xdr:clientData/>
  </xdr:twoCellAnchor>
  <xdr:twoCellAnchor>
    <xdr:from>
      <xdr:col>9</xdr:col>
      <xdr:colOff>326752</xdr:colOff>
      <xdr:row>18</xdr:row>
      <xdr:rowOff>185862</xdr:rowOff>
    </xdr:from>
    <xdr:to>
      <xdr:col>9</xdr:col>
      <xdr:colOff>445444</xdr:colOff>
      <xdr:row>19</xdr:row>
      <xdr:rowOff>138325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D0186789-F27F-4842-828D-F6CA708C5F62}"/>
            </a:ext>
          </a:extLst>
        </xdr:cNvPr>
        <xdr:cNvSpPr/>
      </xdr:nvSpPr>
      <xdr:spPr>
        <a:xfrm rot="15411629">
          <a:off x="5801016" y="3522223"/>
          <a:ext cx="142963" cy="118692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11</xdr:col>
      <xdr:colOff>88632</xdr:colOff>
      <xdr:row>13</xdr:row>
      <xdr:rowOff>132224</xdr:rowOff>
    </xdr:from>
    <xdr:to>
      <xdr:col>11</xdr:col>
      <xdr:colOff>195713</xdr:colOff>
      <xdr:row>13</xdr:row>
      <xdr:rowOff>189452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88310C4E-BA61-4255-B825-A351B2E932F8}"/>
            </a:ext>
          </a:extLst>
        </xdr:cNvPr>
        <xdr:cNvSpPr/>
      </xdr:nvSpPr>
      <xdr:spPr>
        <a:xfrm rot="8327941">
          <a:off x="6794232" y="2503949"/>
          <a:ext cx="107081" cy="57228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9</xdr:col>
      <xdr:colOff>289284</xdr:colOff>
      <xdr:row>17</xdr:row>
      <xdr:rowOff>39547</xdr:rowOff>
    </xdr:from>
    <xdr:to>
      <xdr:col>9</xdr:col>
      <xdr:colOff>396365</xdr:colOff>
      <xdr:row>17</xdr:row>
      <xdr:rowOff>114953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AA6C1070-F3E0-45ED-95AB-7576A42972DB}"/>
            </a:ext>
          </a:extLst>
        </xdr:cNvPr>
        <xdr:cNvSpPr/>
      </xdr:nvSpPr>
      <xdr:spPr>
        <a:xfrm rot="1624412">
          <a:off x="5775684" y="3173272"/>
          <a:ext cx="107081" cy="75406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9</xdr:col>
      <xdr:colOff>440895</xdr:colOff>
      <xdr:row>16</xdr:row>
      <xdr:rowOff>20016</xdr:rowOff>
    </xdr:from>
    <xdr:to>
      <xdr:col>9</xdr:col>
      <xdr:colOff>547976</xdr:colOff>
      <xdr:row>16</xdr:row>
      <xdr:rowOff>77244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8B3DD1C-BFF4-4B15-B36A-E2909B32B339}"/>
            </a:ext>
          </a:extLst>
        </xdr:cNvPr>
        <xdr:cNvSpPr/>
      </xdr:nvSpPr>
      <xdr:spPr>
        <a:xfrm rot="1624412">
          <a:off x="5927295" y="2963241"/>
          <a:ext cx="107081" cy="57228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11</xdr:col>
      <xdr:colOff>250426</xdr:colOff>
      <xdr:row>15</xdr:row>
      <xdr:rowOff>156658</xdr:rowOff>
    </xdr:from>
    <xdr:to>
      <xdr:col>11</xdr:col>
      <xdr:colOff>366898</xdr:colOff>
      <xdr:row>16</xdr:row>
      <xdr:rowOff>23225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309B536B-22C5-4817-A941-71A05D3BC746}"/>
            </a:ext>
          </a:extLst>
        </xdr:cNvPr>
        <xdr:cNvCxnSpPr>
          <a:stCxn id="43" idx="2"/>
          <a:endCxn id="45" idx="1"/>
        </xdr:cNvCxnSpPr>
      </xdr:nvCxnSpPr>
      <xdr:spPr>
        <a:xfrm flipH="1">
          <a:off x="6956026" y="2909383"/>
          <a:ext cx="116472" cy="57067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357774</xdr:colOff>
      <xdr:row>15</xdr:row>
      <xdr:rowOff>156658</xdr:rowOff>
    </xdr:from>
    <xdr:to>
      <xdr:col>11</xdr:col>
      <xdr:colOff>366898</xdr:colOff>
      <xdr:row>16</xdr:row>
      <xdr:rowOff>63857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FE35B6F0-B83D-4E12-81CF-ABA8E27DB627}"/>
            </a:ext>
          </a:extLst>
        </xdr:cNvPr>
        <xdr:cNvCxnSpPr>
          <a:stCxn id="43" idx="2"/>
        </xdr:cNvCxnSpPr>
      </xdr:nvCxnSpPr>
      <xdr:spPr>
        <a:xfrm flipH="1">
          <a:off x="7063374" y="2909383"/>
          <a:ext cx="9124" cy="97699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329264</xdr:colOff>
      <xdr:row>17</xdr:row>
      <xdr:rowOff>44705</xdr:rowOff>
    </xdr:from>
    <xdr:to>
      <xdr:col>11</xdr:col>
      <xdr:colOff>55469</xdr:colOff>
      <xdr:row>17</xdr:row>
      <xdr:rowOff>122996</xdr:rowOff>
    </xdr:to>
    <xdr:sp macro="" textlink="">
      <xdr:nvSpPr>
        <xdr:cNvPr id="55" name="TextBox 56">
          <a:extLst>
            <a:ext uri="{FF2B5EF4-FFF2-40B4-BE49-F238E27FC236}">
              <a16:creationId xmlns:a16="http://schemas.microsoft.com/office/drawing/2014/main" id="{47495BB0-8AD8-4937-945C-55266250ECAE}"/>
            </a:ext>
          </a:extLst>
        </xdr:cNvPr>
        <xdr:cNvSpPr txBox="1"/>
      </xdr:nvSpPr>
      <xdr:spPr>
        <a:xfrm>
          <a:off x="6425264" y="3178430"/>
          <a:ext cx="335805" cy="78291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500" b="1"/>
            <a:t>CW</a:t>
          </a:r>
          <a:r>
            <a:rPr lang="id-ID" sz="500" b="1"/>
            <a:t>BRU</a:t>
          </a:r>
          <a:r>
            <a:rPr lang="en-US" sz="500" b="1"/>
            <a:t> 150</a:t>
          </a:r>
        </a:p>
      </xdr:txBody>
    </xdr:sp>
    <xdr:clientData/>
  </xdr:twoCellAnchor>
  <xdr:twoCellAnchor>
    <xdr:from>
      <xdr:col>9</xdr:col>
      <xdr:colOff>479826</xdr:colOff>
      <xdr:row>18</xdr:row>
      <xdr:rowOff>165163</xdr:rowOff>
    </xdr:from>
    <xdr:to>
      <xdr:col>9</xdr:col>
      <xdr:colOff>526859</xdr:colOff>
      <xdr:row>19</xdr:row>
      <xdr:rowOff>104668</xdr:rowOff>
    </xdr:to>
    <xdr:sp macro="" textlink="">
      <xdr:nvSpPr>
        <xdr:cNvPr id="56" name="Flowchart: Decision 55">
          <a:extLst>
            <a:ext uri="{FF2B5EF4-FFF2-40B4-BE49-F238E27FC236}">
              <a16:creationId xmlns:a16="http://schemas.microsoft.com/office/drawing/2014/main" id="{D231FB86-82E7-48AA-BA2B-E48B21A47005}"/>
            </a:ext>
          </a:extLst>
        </xdr:cNvPr>
        <xdr:cNvSpPr/>
      </xdr:nvSpPr>
      <xdr:spPr>
        <a:xfrm rot="4343583">
          <a:off x="5924740" y="3530874"/>
          <a:ext cx="130005" cy="47033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504199</xdr:colOff>
      <xdr:row>17</xdr:row>
      <xdr:rowOff>182918</xdr:rowOff>
    </xdr:from>
    <xdr:to>
      <xdr:col>10</xdr:col>
      <xdr:colOff>549918</xdr:colOff>
      <xdr:row>18</xdr:row>
      <xdr:rowOff>122423</xdr:rowOff>
    </xdr:to>
    <xdr:sp macro="" textlink="">
      <xdr:nvSpPr>
        <xdr:cNvPr id="57" name="Flowchart: Decision 56">
          <a:extLst>
            <a:ext uri="{FF2B5EF4-FFF2-40B4-BE49-F238E27FC236}">
              <a16:creationId xmlns:a16="http://schemas.microsoft.com/office/drawing/2014/main" id="{A56E6EBF-DA9E-4A68-A415-041C90F46A73}"/>
            </a:ext>
          </a:extLst>
        </xdr:cNvPr>
        <xdr:cNvSpPr/>
      </xdr:nvSpPr>
      <xdr:spPr>
        <a:xfrm rot="3131294">
          <a:off x="6558056" y="3358786"/>
          <a:ext cx="130005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9</xdr:col>
      <xdr:colOff>435318</xdr:colOff>
      <xdr:row>18</xdr:row>
      <xdr:rowOff>22993</xdr:rowOff>
    </xdr:from>
    <xdr:to>
      <xdr:col>10</xdr:col>
      <xdr:colOff>574782</xdr:colOff>
      <xdr:row>19</xdr:row>
      <xdr:rowOff>22098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4E04499F-739D-4F1E-9831-09D71E1744EB}"/>
            </a:ext>
          </a:extLst>
        </xdr:cNvPr>
        <xdr:cNvCxnSpPr/>
      </xdr:nvCxnSpPr>
      <xdr:spPr>
        <a:xfrm flipH="1">
          <a:off x="5921718" y="3347218"/>
          <a:ext cx="749064" cy="189605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490904</xdr:colOff>
      <xdr:row>19</xdr:row>
      <xdr:rowOff>97241</xdr:rowOff>
    </xdr:from>
    <xdr:to>
      <xdr:col>10</xdr:col>
      <xdr:colOff>30870</xdr:colOff>
      <xdr:row>19</xdr:row>
      <xdr:rowOff>159887</xdr:rowOff>
    </xdr:to>
    <xdr:sp macro="" textlink="">
      <xdr:nvSpPr>
        <xdr:cNvPr id="59" name="TextBox 169">
          <a:extLst>
            <a:ext uri="{FF2B5EF4-FFF2-40B4-BE49-F238E27FC236}">
              <a16:creationId xmlns:a16="http://schemas.microsoft.com/office/drawing/2014/main" id="{33ED938B-906C-4E5A-A2B1-56E288CB3D91}"/>
            </a:ext>
          </a:extLst>
        </xdr:cNvPr>
        <xdr:cNvSpPr txBox="1"/>
      </xdr:nvSpPr>
      <xdr:spPr>
        <a:xfrm>
          <a:off x="5977304" y="3611966"/>
          <a:ext cx="149566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</a:t>
          </a:r>
          <a:r>
            <a:rPr lang="id-ID" sz="400" b="1"/>
            <a:t>2</a:t>
          </a:r>
          <a:endParaRPr lang="en-US" sz="400" b="1"/>
        </a:p>
      </xdr:txBody>
    </xdr:sp>
    <xdr:clientData/>
  </xdr:twoCellAnchor>
  <xdr:twoCellAnchor>
    <xdr:from>
      <xdr:col>10</xdr:col>
      <xdr:colOff>400903</xdr:colOff>
      <xdr:row>17</xdr:row>
      <xdr:rowOff>133985</xdr:rowOff>
    </xdr:from>
    <xdr:to>
      <xdr:col>10</xdr:col>
      <xdr:colOff>550469</xdr:colOff>
      <xdr:row>18</xdr:row>
      <xdr:rowOff>6131</xdr:rowOff>
    </xdr:to>
    <xdr:sp macro="" textlink="">
      <xdr:nvSpPr>
        <xdr:cNvPr id="60" name="TextBox 169">
          <a:extLst>
            <a:ext uri="{FF2B5EF4-FFF2-40B4-BE49-F238E27FC236}">
              <a16:creationId xmlns:a16="http://schemas.microsoft.com/office/drawing/2014/main" id="{C5414849-6CA7-494B-97D9-4BFCB0CC03F1}"/>
            </a:ext>
          </a:extLst>
        </xdr:cNvPr>
        <xdr:cNvSpPr txBox="1"/>
      </xdr:nvSpPr>
      <xdr:spPr>
        <a:xfrm>
          <a:off x="6496903" y="3267710"/>
          <a:ext cx="149566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</a:t>
          </a:r>
        </a:p>
      </xdr:txBody>
    </xdr:sp>
    <xdr:clientData/>
  </xdr:twoCellAnchor>
  <xdr:twoCellAnchor>
    <xdr:from>
      <xdr:col>10</xdr:col>
      <xdr:colOff>367506</xdr:colOff>
      <xdr:row>20</xdr:row>
      <xdr:rowOff>41781</xdr:rowOff>
    </xdr:from>
    <xdr:to>
      <xdr:col>10</xdr:col>
      <xdr:colOff>474587</xdr:colOff>
      <xdr:row>20</xdr:row>
      <xdr:rowOff>99009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2D475C16-ED62-4831-A05D-910FF587B182}"/>
            </a:ext>
          </a:extLst>
        </xdr:cNvPr>
        <xdr:cNvSpPr/>
      </xdr:nvSpPr>
      <xdr:spPr>
        <a:xfrm rot="1409857">
          <a:off x="6615906" y="3615561"/>
          <a:ext cx="107081" cy="57228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327441</xdr:colOff>
      <xdr:row>20</xdr:row>
      <xdr:rowOff>107954</xdr:rowOff>
    </xdr:from>
    <xdr:to>
      <xdr:col>10</xdr:col>
      <xdr:colOff>457446</xdr:colOff>
      <xdr:row>20</xdr:row>
      <xdr:rowOff>155679</xdr:rowOff>
    </xdr:to>
    <xdr:sp macro="" textlink="">
      <xdr:nvSpPr>
        <xdr:cNvPr id="62" name="Flowchart: Decision 61">
          <a:extLst>
            <a:ext uri="{FF2B5EF4-FFF2-40B4-BE49-F238E27FC236}">
              <a16:creationId xmlns:a16="http://schemas.microsoft.com/office/drawing/2014/main" id="{3F83C446-149A-438E-BC2A-E51FD6752D71}"/>
            </a:ext>
          </a:extLst>
        </xdr:cNvPr>
        <xdr:cNvSpPr/>
      </xdr:nvSpPr>
      <xdr:spPr>
        <a:xfrm rot="1830676">
          <a:off x="6575841" y="3681734"/>
          <a:ext cx="1300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95254</xdr:colOff>
      <xdr:row>19</xdr:row>
      <xdr:rowOff>103304</xdr:rowOff>
    </xdr:from>
    <xdr:to>
      <xdr:col>10</xdr:col>
      <xdr:colOff>427777</xdr:colOff>
      <xdr:row>19</xdr:row>
      <xdr:rowOff>181595</xdr:rowOff>
    </xdr:to>
    <xdr:sp macro="" textlink="">
      <xdr:nvSpPr>
        <xdr:cNvPr id="63" name="TextBox 56">
          <a:extLst>
            <a:ext uri="{FF2B5EF4-FFF2-40B4-BE49-F238E27FC236}">
              <a16:creationId xmlns:a16="http://schemas.microsoft.com/office/drawing/2014/main" id="{E88E2BA8-E624-48F5-8759-58F94B1F355C}"/>
            </a:ext>
          </a:extLst>
        </xdr:cNvPr>
        <xdr:cNvSpPr txBox="1"/>
      </xdr:nvSpPr>
      <xdr:spPr>
        <a:xfrm>
          <a:off x="6191254" y="3618029"/>
          <a:ext cx="332523" cy="78291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500" b="1"/>
            <a:t>CW</a:t>
          </a:r>
          <a:r>
            <a:rPr lang="id-ID" sz="500" b="1"/>
            <a:t>LMA</a:t>
          </a:r>
          <a:r>
            <a:rPr lang="en-US" sz="500" b="1"/>
            <a:t> 150</a:t>
          </a:r>
        </a:p>
      </xdr:txBody>
    </xdr:sp>
    <xdr:clientData/>
  </xdr:twoCellAnchor>
  <xdr:twoCellAnchor>
    <xdr:from>
      <xdr:col>10</xdr:col>
      <xdr:colOff>405765</xdr:colOff>
      <xdr:row>18</xdr:row>
      <xdr:rowOff>67603</xdr:rowOff>
    </xdr:from>
    <xdr:to>
      <xdr:col>11</xdr:col>
      <xdr:colOff>83176</xdr:colOff>
      <xdr:row>20</xdr:row>
      <xdr:rowOff>22860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491A301F-F331-4F08-AA18-D30A28636948}"/>
            </a:ext>
          </a:extLst>
        </xdr:cNvPr>
        <xdr:cNvCxnSpPr/>
      </xdr:nvCxnSpPr>
      <xdr:spPr>
        <a:xfrm flipH="1">
          <a:off x="6654165" y="3275623"/>
          <a:ext cx="302251" cy="321017"/>
        </a:xfrm>
        <a:prstGeom prst="line">
          <a:avLst/>
        </a:prstGeom>
        <a:ln w="3175">
          <a:solidFill>
            <a:srgbClr val="FF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453175</xdr:colOff>
      <xdr:row>18</xdr:row>
      <xdr:rowOff>100219</xdr:rowOff>
    </xdr:from>
    <xdr:to>
      <xdr:col>11</xdr:col>
      <xdr:colOff>131363</xdr:colOff>
      <xdr:row>20</xdr:row>
      <xdr:rowOff>44822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75A659ED-75CC-42C4-8392-494BF455388A}"/>
            </a:ext>
          </a:extLst>
        </xdr:cNvPr>
        <xdr:cNvCxnSpPr/>
      </xdr:nvCxnSpPr>
      <xdr:spPr>
        <a:xfrm flipH="1">
          <a:off x="6549175" y="3424444"/>
          <a:ext cx="287788" cy="325603"/>
        </a:xfrm>
        <a:prstGeom prst="line">
          <a:avLst/>
        </a:prstGeom>
        <a:ln w="3175">
          <a:solidFill>
            <a:srgbClr val="FF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82804</xdr:colOff>
      <xdr:row>19</xdr:row>
      <xdr:rowOff>89970</xdr:rowOff>
    </xdr:from>
    <xdr:to>
      <xdr:col>11</xdr:col>
      <xdr:colOff>220781</xdr:colOff>
      <xdr:row>19</xdr:row>
      <xdr:rowOff>154055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CDC293E6-E353-4F64-920A-651FF95937A1}"/>
            </a:ext>
          </a:extLst>
        </xdr:cNvPr>
        <xdr:cNvSpPr/>
      </xdr:nvSpPr>
      <xdr:spPr>
        <a:xfrm rot="1522234">
          <a:off x="6788404" y="3604695"/>
          <a:ext cx="137977" cy="64085"/>
        </a:xfrm>
        <a:prstGeom prst="rect">
          <a:avLst/>
        </a:prstGeom>
        <a:solidFill>
          <a:srgbClr val="FFFF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9</xdr:col>
      <xdr:colOff>47167</xdr:colOff>
      <xdr:row>21</xdr:row>
      <xdr:rowOff>13107</xdr:rowOff>
    </xdr:from>
    <xdr:to>
      <xdr:col>9</xdr:col>
      <xdr:colOff>154248</xdr:colOff>
      <xdr:row>21</xdr:row>
      <xdr:rowOff>70335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CD85B892-A035-4F99-A976-2605F0FA70C1}"/>
            </a:ext>
          </a:extLst>
        </xdr:cNvPr>
        <xdr:cNvSpPr/>
      </xdr:nvSpPr>
      <xdr:spPr>
        <a:xfrm rot="2255466">
          <a:off x="5533567" y="3908832"/>
          <a:ext cx="107081" cy="57228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190176</xdr:colOff>
      <xdr:row>20</xdr:row>
      <xdr:rowOff>40795</xdr:rowOff>
    </xdr:from>
    <xdr:to>
      <xdr:col>10</xdr:col>
      <xdr:colOff>340448</xdr:colOff>
      <xdr:row>20</xdr:row>
      <xdr:rowOff>103441</xdr:rowOff>
    </xdr:to>
    <xdr:sp macro="" textlink="">
      <xdr:nvSpPr>
        <xdr:cNvPr id="68" name="TextBox 169">
          <a:extLst>
            <a:ext uri="{FF2B5EF4-FFF2-40B4-BE49-F238E27FC236}">
              <a16:creationId xmlns:a16="http://schemas.microsoft.com/office/drawing/2014/main" id="{A1B3120E-7B45-4922-89D7-B9F089CD1291}"/>
            </a:ext>
          </a:extLst>
        </xdr:cNvPr>
        <xdr:cNvSpPr txBox="1"/>
      </xdr:nvSpPr>
      <xdr:spPr>
        <a:xfrm>
          <a:off x="6286176" y="3746020"/>
          <a:ext cx="150272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</a:t>
          </a:r>
        </a:p>
      </xdr:txBody>
    </xdr:sp>
    <xdr:clientData/>
  </xdr:twoCellAnchor>
  <xdr:twoCellAnchor>
    <xdr:from>
      <xdr:col>8</xdr:col>
      <xdr:colOff>388058</xdr:colOff>
      <xdr:row>27</xdr:row>
      <xdr:rowOff>123387</xdr:rowOff>
    </xdr:from>
    <xdr:to>
      <xdr:col>8</xdr:col>
      <xdr:colOff>539918</xdr:colOff>
      <xdr:row>27</xdr:row>
      <xdr:rowOff>186033</xdr:rowOff>
    </xdr:to>
    <xdr:sp macro="" textlink="">
      <xdr:nvSpPr>
        <xdr:cNvPr id="69" name="TextBox 169">
          <a:extLst>
            <a:ext uri="{FF2B5EF4-FFF2-40B4-BE49-F238E27FC236}">
              <a16:creationId xmlns:a16="http://schemas.microsoft.com/office/drawing/2014/main" id="{0A303643-B3F9-411E-9B79-77ACC6195A6F}"/>
            </a:ext>
          </a:extLst>
        </xdr:cNvPr>
        <xdr:cNvSpPr txBox="1"/>
      </xdr:nvSpPr>
      <xdr:spPr>
        <a:xfrm>
          <a:off x="5264858" y="5162112"/>
          <a:ext cx="151860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T.4</a:t>
          </a:r>
          <a:r>
            <a:rPr lang="id-ID" sz="400" b="1"/>
            <a:t>8</a:t>
          </a:r>
          <a:endParaRPr lang="en-US" sz="400" b="1"/>
        </a:p>
      </xdr:txBody>
    </xdr:sp>
    <xdr:clientData/>
  </xdr:twoCellAnchor>
  <xdr:twoCellAnchor>
    <xdr:from>
      <xdr:col>8</xdr:col>
      <xdr:colOff>509502</xdr:colOff>
      <xdr:row>28</xdr:row>
      <xdr:rowOff>1779</xdr:rowOff>
    </xdr:from>
    <xdr:to>
      <xdr:col>9</xdr:col>
      <xdr:colOff>29907</xdr:colOff>
      <xdr:row>28</xdr:row>
      <xdr:rowOff>56951</xdr:rowOff>
    </xdr:to>
    <xdr:sp macro="" textlink="">
      <xdr:nvSpPr>
        <xdr:cNvPr id="70" name="Flowchart: Decision 69">
          <a:extLst>
            <a:ext uri="{FF2B5EF4-FFF2-40B4-BE49-F238E27FC236}">
              <a16:creationId xmlns:a16="http://schemas.microsoft.com/office/drawing/2014/main" id="{8A6C1F08-C8ED-426D-9191-597A52A25AC5}"/>
            </a:ext>
          </a:extLst>
        </xdr:cNvPr>
        <xdr:cNvSpPr/>
      </xdr:nvSpPr>
      <xdr:spPr>
        <a:xfrm rot="2513221">
          <a:off x="5386302" y="5231004"/>
          <a:ext cx="130005" cy="55172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8</xdr:col>
      <xdr:colOff>122526</xdr:colOff>
      <xdr:row>21</xdr:row>
      <xdr:rowOff>176807</xdr:rowOff>
    </xdr:from>
    <xdr:to>
      <xdr:col>8</xdr:col>
      <xdr:colOff>229607</xdr:colOff>
      <xdr:row>22</xdr:row>
      <xdr:rowOff>43535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9EAE4412-6128-4700-A8BF-60E3A1E50495}"/>
            </a:ext>
          </a:extLst>
        </xdr:cNvPr>
        <xdr:cNvSpPr/>
      </xdr:nvSpPr>
      <xdr:spPr>
        <a:xfrm rot="276047">
          <a:off x="4999326" y="4072532"/>
          <a:ext cx="107081" cy="57228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8</xdr:col>
      <xdr:colOff>156757</xdr:colOff>
      <xdr:row>21</xdr:row>
      <xdr:rowOff>80915</xdr:rowOff>
    </xdr:from>
    <xdr:to>
      <xdr:col>9</xdr:col>
      <xdr:colOff>96129</xdr:colOff>
      <xdr:row>27</xdr:row>
      <xdr:rowOff>31750</xdr:rowOff>
    </xdr:to>
    <xdr:sp macro="" textlink="">
      <xdr:nvSpPr>
        <xdr:cNvPr id="72" name="Freeform 212">
          <a:extLst>
            <a:ext uri="{FF2B5EF4-FFF2-40B4-BE49-F238E27FC236}">
              <a16:creationId xmlns:a16="http://schemas.microsoft.com/office/drawing/2014/main" id="{75928FC4-C6C3-4ACF-9465-B467B2BD5B3E}"/>
            </a:ext>
          </a:extLst>
        </xdr:cNvPr>
        <xdr:cNvSpPr/>
      </xdr:nvSpPr>
      <xdr:spPr>
        <a:xfrm>
          <a:off x="5153760" y="3830814"/>
          <a:ext cx="563997" cy="1045539"/>
        </a:xfrm>
        <a:custGeom>
          <a:avLst/>
          <a:gdLst>
            <a:gd name="connsiteX0" fmla="*/ 0 w 807813"/>
            <a:gd name="connsiteY0" fmla="*/ 1004157 h 1004157"/>
            <a:gd name="connsiteX1" fmla="*/ 286101 w 807813"/>
            <a:gd name="connsiteY1" fmla="*/ 364638 h 1004157"/>
            <a:gd name="connsiteX2" fmla="*/ 807813 w 807813"/>
            <a:gd name="connsiteY2" fmla="*/ 0 h 10041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07813" h="1004157">
              <a:moveTo>
                <a:pt x="0" y="1004157"/>
              </a:moveTo>
              <a:lnTo>
                <a:pt x="286101" y="364638"/>
              </a:lnTo>
              <a:lnTo>
                <a:pt x="807813" y="0"/>
              </a:lnTo>
            </a:path>
          </a:pathLst>
        </a:custGeom>
        <a:ln w="31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9</xdr:col>
      <xdr:colOff>524955</xdr:colOff>
      <xdr:row>28</xdr:row>
      <xdr:rowOff>139734</xdr:rowOff>
    </xdr:from>
    <xdr:to>
      <xdr:col>10</xdr:col>
      <xdr:colOff>71367</xdr:colOff>
      <xdr:row>29</xdr:row>
      <xdr:rowOff>19278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728CC85E-D27A-45DD-97FE-B885528FA6E9}"/>
            </a:ext>
          </a:extLst>
        </xdr:cNvPr>
        <xdr:cNvSpPr/>
      </xdr:nvSpPr>
      <xdr:spPr>
        <a:xfrm rot="470315">
          <a:off x="6011355" y="5368959"/>
          <a:ext cx="156012" cy="70044"/>
        </a:xfrm>
        <a:prstGeom prst="rect">
          <a:avLst/>
        </a:prstGeom>
        <a:solidFill>
          <a:srgbClr val="FFFF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9</xdr:col>
      <xdr:colOff>549043</xdr:colOff>
      <xdr:row>28</xdr:row>
      <xdr:rowOff>62141</xdr:rowOff>
    </xdr:from>
    <xdr:to>
      <xdr:col>10</xdr:col>
      <xdr:colOff>68743</xdr:colOff>
      <xdr:row>28</xdr:row>
      <xdr:rowOff>109866</xdr:rowOff>
    </xdr:to>
    <xdr:sp macro="" textlink="">
      <xdr:nvSpPr>
        <xdr:cNvPr id="74" name="Flowchart: Decision 73">
          <a:extLst>
            <a:ext uri="{FF2B5EF4-FFF2-40B4-BE49-F238E27FC236}">
              <a16:creationId xmlns:a16="http://schemas.microsoft.com/office/drawing/2014/main" id="{0F72B990-A0CE-4CA3-8202-EBBD13147A78}"/>
            </a:ext>
          </a:extLst>
        </xdr:cNvPr>
        <xdr:cNvSpPr/>
      </xdr:nvSpPr>
      <xdr:spPr>
        <a:xfrm rot="467733">
          <a:off x="6035443" y="5291366"/>
          <a:ext cx="129300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8</xdr:col>
      <xdr:colOff>186662</xdr:colOff>
      <xdr:row>27</xdr:row>
      <xdr:rowOff>101604</xdr:rowOff>
    </xdr:from>
    <xdr:to>
      <xdr:col>8</xdr:col>
      <xdr:colOff>304800</xdr:colOff>
      <xdr:row>28</xdr:row>
      <xdr:rowOff>172864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A552A2B3-278C-428E-B1BB-2C3061615804}"/>
            </a:ext>
          </a:extLst>
        </xdr:cNvPr>
        <xdr:cNvSpPr/>
      </xdr:nvSpPr>
      <xdr:spPr>
        <a:xfrm rot="5400000">
          <a:off x="4991651" y="5212140"/>
          <a:ext cx="261760" cy="118138"/>
        </a:xfrm>
        <a:prstGeom prst="rect">
          <a:avLst/>
        </a:prstGeom>
        <a:solidFill>
          <a:srgbClr val="00B0F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551890</xdr:colOff>
      <xdr:row>23</xdr:row>
      <xdr:rowOff>44824</xdr:rowOff>
    </xdr:from>
    <xdr:to>
      <xdr:col>8</xdr:col>
      <xdr:colOff>212038</xdr:colOff>
      <xdr:row>30</xdr:row>
      <xdr:rowOff>101969</xdr:rowOff>
    </xdr:to>
    <xdr:sp macro="" textlink="">
      <xdr:nvSpPr>
        <xdr:cNvPr id="76" name="Freeform 148">
          <a:extLst>
            <a:ext uri="{FF2B5EF4-FFF2-40B4-BE49-F238E27FC236}">
              <a16:creationId xmlns:a16="http://schemas.microsoft.com/office/drawing/2014/main" id="{047BD46B-2C1B-4AE4-9E59-4B902007CFDE}"/>
            </a:ext>
          </a:extLst>
        </xdr:cNvPr>
        <xdr:cNvSpPr/>
      </xdr:nvSpPr>
      <xdr:spPr>
        <a:xfrm>
          <a:off x="1771090" y="4321549"/>
          <a:ext cx="3317748" cy="1390645"/>
        </a:xfrm>
        <a:custGeom>
          <a:avLst/>
          <a:gdLst>
            <a:gd name="connsiteX0" fmla="*/ 3019778 w 3019778"/>
            <a:gd name="connsiteY0" fmla="*/ 853722 h 1125361"/>
            <a:gd name="connsiteX1" fmla="*/ 2384778 w 3019778"/>
            <a:gd name="connsiteY1" fmla="*/ 846667 h 1125361"/>
            <a:gd name="connsiteX2" fmla="*/ 1481667 w 3019778"/>
            <a:gd name="connsiteY2" fmla="*/ 1125361 h 1125361"/>
            <a:gd name="connsiteX3" fmla="*/ 751417 w 3019778"/>
            <a:gd name="connsiteY3" fmla="*/ 924278 h 1125361"/>
            <a:gd name="connsiteX4" fmla="*/ 0 w 3019778"/>
            <a:gd name="connsiteY4" fmla="*/ 0 h 11253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019778" h="1125361">
              <a:moveTo>
                <a:pt x="3019778" y="853722"/>
              </a:moveTo>
              <a:lnTo>
                <a:pt x="2384778" y="846667"/>
              </a:lnTo>
              <a:lnTo>
                <a:pt x="1481667" y="1125361"/>
              </a:lnTo>
              <a:lnTo>
                <a:pt x="751417" y="924278"/>
              </a:lnTo>
              <a:lnTo>
                <a:pt x="0" y="0"/>
              </a:lnTo>
            </a:path>
          </a:pathLst>
        </a:cu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7</xdr:col>
      <xdr:colOff>91094</xdr:colOff>
      <xdr:row>18</xdr:row>
      <xdr:rowOff>26635</xdr:rowOff>
    </xdr:from>
    <xdr:to>
      <xdr:col>8</xdr:col>
      <xdr:colOff>86081</xdr:colOff>
      <xdr:row>26</xdr:row>
      <xdr:rowOff>182043</xdr:rowOff>
    </xdr:to>
    <xdr:sp macro="" textlink="">
      <xdr:nvSpPr>
        <xdr:cNvPr id="77" name="Freeform 149">
          <a:extLst>
            <a:ext uri="{FF2B5EF4-FFF2-40B4-BE49-F238E27FC236}">
              <a16:creationId xmlns:a16="http://schemas.microsoft.com/office/drawing/2014/main" id="{7996DAC0-9E95-4579-B22B-2BDE4A5A06EE}"/>
            </a:ext>
          </a:extLst>
        </xdr:cNvPr>
        <xdr:cNvSpPr/>
      </xdr:nvSpPr>
      <xdr:spPr>
        <a:xfrm>
          <a:off x="4358294" y="3350860"/>
          <a:ext cx="604587" cy="1679408"/>
        </a:xfrm>
        <a:custGeom>
          <a:avLst/>
          <a:gdLst>
            <a:gd name="connsiteX0" fmla="*/ 0 w 606592"/>
            <a:gd name="connsiteY0" fmla="*/ 0 h 1679408"/>
            <a:gd name="connsiteX1" fmla="*/ 290763 w 606592"/>
            <a:gd name="connsiteY1" fmla="*/ 416092 h 1679408"/>
            <a:gd name="connsiteX2" fmla="*/ 280737 w 606592"/>
            <a:gd name="connsiteY2" fmla="*/ 1002631 h 1679408"/>
            <a:gd name="connsiteX3" fmla="*/ 155408 w 606592"/>
            <a:gd name="connsiteY3" fmla="*/ 1564105 h 1679408"/>
            <a:gd name="connsiteX4" fmla="*/ 155408 w 606592"/>
            <a:gd name="connsiteY4" fmla="*/ 1679408 h 1679408"/>
            <a:gd name="connsiteX5" fmla="*/ 606592 w 606592"/>
            <a:gd name="connsiteY5" fmla="*/ 1679408 h 16794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606592" h="1679408">
              <a:moveTo>
                <a:pt x="0" y="0"/>
              </a:moveTo>
              <a:lnTo>
                <a:pt x="290763" y="416092"/>
              </a:lnTo>
              <a:lnTo>
                <a:pt x="280737" y="1002631"/>
              </a:lnTo>
              <a:lnTo>
                <a:pt x="155408" y="1564105"/>
              </a:lnTo>
              <a:lnTo>
                <a:pt x="155408" y="1679408"/>
              </a:lnTo>
              <a:lnTo>
                <a:pt x="606592" y="1679408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7</xdr:col>
      <xdr:colOff>53000</xdr:colOff>
      <xdr:row>18</xdr:row>
      <xdr:rowOff>33658</xdr:rowOff>
    </xdr:from>
    <xdr:to>
      <xdr:col>8</xdr:col>
      <xdr:colOff>47987</xdr:colOff>
      <xdr:row>27</xdr:row>
      <xdr:rowOff>41674</xdr:rowOff>
    </xdr:to>
    <xdr:sp macro="" textlink="">
      <xdr:nvSpPr>
        <xdr:cNvPr id="78" name="Freeform 223">
          <a:extLst>
            <a:ext uri="{FF2B5EF4-FFF2-40B4-BE49-F238E27FC236}">
              <a16:creationId xmlns:a16="http://schemas.microsoft.com/office/drawing/2014/main" id="{D08E14DE-0571-40F5-8857-035A2AA4D0FE}"/>
            </a:ext>
          </a:extLst>
        </xdr:cNvPr>
        <xdr:cNvSpPr/>
      </xdr:nvSpPr>
      <xdr:spPr>
        <a:xfrm>
          <a:off x="4320200" y="3357883"/>
          <a:ext cx="604587" cy="1722516"/>
        </a:xfrm>
        <a:custGeom>
          <a:avLst/>
          <a:gdLst>
            <a:gd name="connsiteX0" fmla="*/ 0 w 606592"/>
            <a:gd name="connsiteY0" fmla="*/ 0 h 1679408"/>
            <a:gd name="connsiteX1" fmla="*/ 290763 w 606592"/>
            <a:gd name="connsiteY1" fmla="*/ 416092 h 1679408"/>
            <a:gd name="connsiteX2" fmla="*/ 280737 w 606592"/>
            <a:gd name="connsiteY2" fmla="*/ 1002631 h 1679408"/>
            <a:gd name="connsiteX3" fmla="*/ 155408 w 606592"/>
            <a:gd name="connsiteY3" fmla="*/ 1564105 h 1679408"/>
            <a:gd name="connsiteX4" fmla="*/ 155408 w 606592"/>
            <a:gd name="connsiteY4" fmla="*/ 1679408 h 1679408"/>
            <a:gd name="connsiteX5" fmla="*/ 606592 w 606592"/>
            <a:gd name="connsiteY5" fmla="*/ 1679408 h 16794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606592" h="1679408">
              <a:moveTo>
                <a:pt x="0" y="0"/>
              </a:moveTo>
              <a:lnTo>
                <a:pt x="290763" y="416092"/>
              </a:lnTo>
              <a:lnTo>
                <a:pt x="280737" y="1002631"/>
              </a:lnTo>
              <a:lnTo>
                <a:pt x="155408" y="1564105"/>
              </a:lnTo>
              <a:lnTo>
                <a:pt x="155408" y="1679408"/>
              </a:lnTo>
              <a:lnTo>
                <a:pt x="606592" y="1679408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7</xdr:col>
      <xdr:colOff>59001</xdr:colOff>
      <xdr:row>18</xdr:row>
      <xdr:rowOff>77510</xdr:rowOff>
    </xdr:from>
    <xdr:to>
      <xdr:col>7</xdr:col>
      <xdr:colOff>189006</xdr:colOff>
      <xdr:row>18</xdr:row>
      <xdr:rowOff>125235</xdr:rowOff>
    </xdr:to>
    <xdr:sp macro="" textlink="">
      <xdr:nvSpPr>
        <xdr:cNvPr id="79" name="Flowchart: Decision 78">
          <a:extLst>
            <a:ext uri="{FF2B5EF4-FFF2-40B4-BE49-F238E27FC236}">
              <a16:creationId xmlns:a16="http://schemas.microsoft.com/office/drawing/2014/main" id="{42E8B31D-CAB9-4CD4-8F7F-ED5269170EB6}"/>
            </a:ext>
          </a:extLst>
        </xdr:cNvPr>
        <xdr:cNvSpPr/>
      </xdr:nvSpPr>
      <xdr:spPr>
        <a:xfrm rot="19669358">
          <a:off x="4326201" y="3401735"/>
          <a:ext cx="1300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580536</xdr:colOff>
      <xdr:row>17</xdr:row>
      <xdr:rowOff>129059</xdr:rowOff>
    </xdr:from>
    <xdr:to>
      <xdr:col>7</xdr:col>
      <xdr:colOff>108802</xdr:colOff>
      <xdr:row>18</xdr:row>
      <xdr:rowOff>55603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5E69408F-3973-4DDE-8C45-5F10DAD16348}"/>
            </a:ext>
          </a:extLst>
        </xdr:cNvPr>
        <xdr:cNvSpPr/>
      </xdr:nvSpPr>
      <xdr:spPr>
        <a:xfrm rot="19389282">
          <a:off x="4238136" y="3262784"/>
          <a:ext cx="137866" cy="117044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7</xdr:col>
      <xdr:colOff>587573</xdr:colOff>
      <xdr:row>26</xdr:row>
      <xdr:rowOff>135891</xdr:rowOff>
    </xdr:from>
    <xdr:to>
      <xdr:col>8</xdr:col>
      <xdr:colOff>23693</xdr:colOff>
      <xdr:row>27</xdr:row>
      <xdr:rowOff>75396</xdr:rowOff>
    </xdr:to>
    <xdr:sp macro="" textlink="">
      <xdr:nvSpPr>
        <xdr:cNvPr id="81" name="Flowchart: Decision 80">
          <a:extLst>
            <a:ext uri="{FF2B5EF4-FFF2-40B4-BE49-F238E27FC236}">
              <a16:creationId xmlns:a16="http://schemas.microsoft.com/office/drawing/2014/main" id="{4AE9BF23-8C14-4800-88A3-6C62FFB21D3D}"/>
            </a:ext>
          </a:extLst>
        </xdr:cNvPr>
        <xdr:cNvSpPr/>
      </xdr:nvSpPr>
      <xdr:spPr>
        <a:xfrm rot="16200000">
          <a:off x="4812630" y="5026259"/>
          <a:ext cx="130005" cy="45720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7</xdr:col>
      <xdr:colOff>150398</xdr:colOff>
      <xdr:row>18</xdr:row>
      <xdr:rowOff>2506</xdr:rowOff>
    </xdr:from>
    <xdr:to>
      <xdr:col>7</xdr:col>
      <xdr:colOff>300670</xdr:colOff>
      <xdr:row>18</xdr:row>
      <xdr:rowOff>65152</xdr:rowOff>
    </xdr:to>
    <xdr:sp macro="" textlink="">
      <xdr:nvSpPr>
        <xdr:cNvPr id="82" name="TextBox 169">
          <a:extLst>
            <a:ext uri="{FF2B5EF4-FFF2-40B4-BE49-F238E27FC236}">
              <a16:creationId xmlns:a16="http://schemas.microsoft.com/office/drawing/2014/main" id="{109B211D-F496-4934-96A0-EAAFC7516739}"/>
            </a:ext>
          </a:extLst>
        </xdr:cNvPr>
        <xdr:cNvSpPr txBox="1"/>
      </xdr:nvSpPr>
      <xdr:spPr>
        <a:xfrm>
          <a:off x="4417598" y="3326731"/>
          <a:ext cx="150272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 0</a:t>
          </a:r>
        </a:p>
      </xdr:txBody>
    </xdr:sp>
    <xdr:clientData/>
  </xdr:twoCellAnchor>
  <xdr:twoCellAnchor>
    <xdr:from>
      <xdr:col>7</xdr:col>
      <xdr:colOff>516355</xdr:colOff>
      <xdr:row>26</xdr:row>
      <xdr:rowOff>66860</xdr:rowOff>
    </xdr:from>
    <xdr:to>
      <xdr:col>8</xdr:col>
      <xdr:colOff>55022</xdr:colOff>
      <xdr:row>26</xdr:row>
      <xdr:rowOff>129506</xdr:rowOff>
    </xdr:to>
    <xdr:sp macro="" textlink="">
      <xdr:nvSpPr>
        <xdr:cNvPr id="83" name="TextBox 169">
          <a:extLst>
            <a:ext uri="{FF2B5EF4-FFF2-40B4-BE49-F238E27FC236}">
              <a16:creationId xmlns:a16="http://schemas.microsoft.com/office/drawing/2014/main" id="{74275ADC-FFC6-45F1-948F-C2C28750C904}"/>
            </a:ext>
          </a:extLst>
        </xdr:cNvPr>
        <xdr:cNvSpPr txBox="1"/>
      </xdr:nvSpPr>
      <xdr:spPr>
        <a:xfrm>
          <a:off x="4783555" y="4915085"/>
          <a:ext cx="148267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 4</a:t>
          </a:r>
          <a:r>
            <a:rPr lang="en-ID" sz="400" b="1"/>
            <a:t>6</a:t>
          </a:r>
          <a:endParaRPr lang="en-US" sz="400" b="1"/>
        </a:p>
      </xdr:txBody>
    </xdr:sp>
    <xdr:clientData/>
  </xdr:twoCellAnchor>
  <xdr:twoCellAnchor>
    <xdr:from>
      <xdr:col>6</xdr:col>
      <xdr:colOff>455074</xdr:colOff>
      <xdr:row>22</xdr:row>
      <xdr:rowOff>27207</xdr:rowOff>
    </xdr:from>
    <xdr:to>
      <xdr:col>7</xdr:col>
      <xdr:colOff>9371</xdr:colOff>
      <xdr:row>22</xdr:row>
      <xdr:rowOff>162990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C5457156-3CDA-4F41-AD85-49095E636C5A}"/>
            </a:ext>
          </a:extLst>
        </xdr:cNvPr>
        <xdr:cNvSpPr/>
      </xdr:nvSpPr>
      <xdr:spPr>
        <a:xfrm rot="5400000">
          <a:off x="4126731" y="4099375"/>
          <a:ext cx="135783" cy="163897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11</xdr:col>
      <xdr:colOff>210503</xdr:colOff>
      <xdr:row>26</xdr:row>
      <xdr:rowOff>177751</xdr:rowOff>
    </xdr:from>
    <xdr:to>
      <xdr:col>11</xdr:col>
      <xdr:colOff>334852</xdr:colOff>
      <xdr:row>27</xdr:row>
      <xdr:rowOff>69859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DCB11053-707D-4083-A3D7-838AC142A0DF}"/>
            </a:ext>
          </a:extLst>
        </xdr:cNvPr>
        <xdr:cNvSpPr/>
      </xdr:nvSpPr>
      <xdr:spPr>
        <a:xfrm rot="20285578">
          <a:off x="6916103" y="5025976"/>
          <a:ext cx="124349" cy="82608"/>
        </a:xfrm>
        <a:prstGeom prst="rect">
          <a:avLst/>
        </a:prstGeom>
        <a:solidFill>
          <a:srgbClr val="FFFF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11</xdr:col>
      <xdr:colOff>30079</xdr:colOff>
      <xdr:row>19</xdr:row>
      <xdr:rowOff>170446</xdr:rowOff>
    </xdr:from>
    <xdr:to>
      <xdr:col>11</xdr:col>
      <xdr:colOff>231322</xdr:colOff>
      <xdr:row>26</xdr:row>
      <xdr:rowOff>190499</xdr:rowOff>
    </xdr:to>
    <xdr:sp macro="" textlink="">
      <xdr:nvSpPr>
        <xdr:cNvPr id="86" name="Freeform 156">
          <a:extLst>
            <a:ext uri="{FF2B5EF4-FFF2-40B4-BE49-F238E27FC236}">
              <a16:creationId xmlns:a16="http://schemas.microsoft.com/office/drawing/2014/main" id="{1DB05328-FFCB-40F0-8382-F8A2D11CC5B5}"/>
            </a:ext>
          </a:extLst>
        </xdr:cNvPr>
        <xdr:cNvSpPr/>
      </xdr:nvSpPr>
      <xdr:spPr>
        <a:xfrm>
          <a:off x="6735679" y="3685171"/>
          <a:ext cx="201243" cy="1353553"/>
        </a:xfrm>
        <a:custGeom>
          <a:avLst/>
          <a:gdLst>
            <a:gd name="connsiteX0" fmla="*/ 115302 w 195513"/>
            <a:gd name="connsiteY0" fmla="*/ 0 h 1333500"/>
            <a:gd name="connsiteX1" fmla="*/ 0 w 195513"/>
            <a:gd name="connsiteY1" fmla="*/ 882316 h 1333500"/>
            <a:gd name="connsiteX2" fmla="*/ 195513 w 195513"/>
            <a:gd name="connsiteY2" fmla="*/ 1333500 h 1333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95513" h="1333500">
              <a:moveTo>
                <a:pt x="115302" y="0"/>
              </a:moveTo>
              <a:lnTo>
                <a:pt x="0" y="882316"/>
              </a:lnTo>
              <a:lnTo>
                <a:pt x="195513" y="1333500"/>
              </a:lnTo>
            </a:path>
          </a:pathLst>
        </a:custGeom>
        <a:ln w="63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11</xdr:col>
      <xdr:colOff>260684</xdr:colOff>
      <xdr:row>27</xdr:row>
      <xdr:rowOff>90237</xdr:rowOff>
    </xdr:from>
    <xdr:to>
      <xdr:col>12</xdr:col>
      <xdr:colOff>225592</xdr:colOff>
      <xdr:row>33</xdr:row>
      <xdr:rowOff>165434</xdr:rowOff>
    </xdr:to>
    <xdr:sp macro="" textlink="">
      <xdr:nvSpPr>
        <xdr:cNvPr id="87" name="Freeform 157">
          <a:extLst>
            <a:ext uri="{FF2B5EF4-FFF2-40B4-BE49-F238E27FC236}">
              <a16:creationId xmlns:a16="http://schemas.microsoft.com/office/drawing/2014/main" id="{CA4A9D20-07BA-4358-AA5D-39DDC6CA85C5}"/>
            </a:ext>
          </a:extLst>
        </xdr:cNvPr>
        <xdr:cNvSpPr/>
      </xdr:nvSpPr>
      <xdr:spPr>
        <a:xfrm>
          <a:off x="6966284" y="5128962"/>
          <a:ext cx="574508" cy="1218197"/>
        </a:xfrm>
        <a:custGeom>
          <a:avLst/>
          <a:gdLst>
            <a:gd name="connsiteX0" fmla="*/ 0 w 576513"/>
            <a:gd name="connsiteY0" fmla="*/ 0 h 1218197"/>
            <a:gd name="connsiteX1" fmla="*/ 576513 w 576513"/>
            <a:gd name="connsiteY1" fmla="*/ 1218197 h 12181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576513" h="1218197">
              <a:moveTo>
                <a:pt x="0" y="0"/>
              </a:moveTo>
              <a:lnTo>
                <a:pt x="576513" y="1218197"/>
              </a:lnTo>
            </a:path>
          </a:pathLst>
        </a:custGeom>
        <a:ln w="63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11</xdr:col>
      <xdr:colOff>82219</xdr:colOff>
      <xdr:row>19</xdr:row>
      <xdr:rowOff>152404</xdr:rowOff>
    </xdr:from>
    <xdr:to>
      <xdr:col>11</xdr:col>
      <xdr:colOff>282348</xdr:colOff>
      <xdr:row>26</xdr:row>
      <xdr:rowOff>163285</xdr:rowOff>
    </xdr:to>
    <xdr:sp macro="" textlink="">
      <xdr:nvSpPr>
        <xdr:cNvPr id="88" name="Freeform 236">
          <a:extLst>
            <a:ext uri="{FF2B5EF4-FFF2-40B4-BE49-F238E27FC236}">
              <a16:creationId xmlns:a16="http://schemas.microsoft.com/office/drawing/2014/main" id="{9409B161-A414-47E7-B5AB-8B22BF7C573F}"/>
            </a:ext>
          </a:extLst>
        </xdr:cNvPr>
        <xdr:cNvSpPr/>
      </xdr:nvSpPr>
      <xdr:spPr>
        <a:xfrm>
          <a:off x="6787819" y="3667129"/>
          <a:ext cx="200129" cy="1344381"/>
        </a:xfrm>
        <a:custGeom>
          <a:avLst/>
          <a:gdLst>
            <a:gd name="connsiteX0" fmla="*/ 115302 w 195513"/>
            <a:gd name="connsiteY0" fmla="*/ 0 h 1333500"/>
            <a:gd name="connsiteX1" fmla="*/ 0 w 195513"/>
            <a:gd name="connsiteY1" fmla="*/ 882316 h 1333500"/>
            <a:gd name="connsiteX2" fmla="*/ 195513 w 195513"/>
            <a:gd name="connsiteY2" fmla="*/ 1333500 h 1333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95513" h="1333500">
              <a:moveTo>
                <a:pt x="115302" y="0"/>
              </a:moveTo>
              <a:lnTo>
                <a:pt x="0" y="882316"/>
              </a:lnTo>
              <a:lnTo>
                <a:pt x="195513" y="1333500"/>
              </a:lnTo>
            </a:path>
          </a:pathLst>
        </a:custGeom>
        <a:ln w="63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11</xdr:col>
      <xdr:colOff>312824</xdr:colOff>
      <xdr:row>27</xdr:row>
      <xdr:rowOff>57156</xdr:rowOff>
    </xdr:from>
    <xdr:to>
      <xdr:col>12</xdr:col>
      <xdr:colOff>277732</xdr:colOff>
      <xdr:row>33</xdr:row>
      <xdr:rowOff>132353</xdr:rowOff>
    </xdr:to>
    <xdr:sp macro="" textlink="">
      <xdr:nvSpPr>
        <xdr:cNvPr id="89" name="Freeform 237">
          <a:extLst>
            <a:ext uri="{FF2B5EF4-FFF2-40B4-BE49-F238E27FC236}">
              <a16:creationId xmlns:a16="http://schemas.microsoft.com/office/drawing/2014/main" id="{073089FC-C9E7-4A78-8898-A9B1946411B4}"/>
            </a:ext>
          </a:extLst>
        </xdr:cNvPr>
        <xdr:cNvSpPr/>
      </xdr:nvSpPr>
      <xdr:spPr>
        <a:xfrm>
          <a:off x="7018424" y="5095881"/>
          <a:ext cx="574508" cy="1218197"/>
        </a:xfrm>
        <a:custGeom>
          <a:avLst/>
          <a:gdLst>
            <a:gd name="connsiteX0" fmla="*/ 0 w 576513"/>
            <a:gd name="connsiteY0" fmla="*/ 0 h 1218197"/>
            <a:gd name="connsiteX1" fmla="*/ 576513 w 576513"/>
            <a:gd name="connsiteY1" fmla="*/ 1218197 h 12181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576513" h="1218197">
              <a:moveTo>
                <a:pt x="0" y="0"/>
              </a:moveTo>
              <a:lnTo>
                <a:pt x="576513" y="1218197"/>
              </a:lnTo>
            </a:path>
          </a:pathLst>
        </a:custGeom>
        <a:ln w="63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12</xdr:col>
      <xdr:colOff>192455</xdr:colOff>
      <xdr:row>33</xdr:row>
      <xdr:rowOff>109572</xdr:rowOff>
    </xdr:from>
    <xdr:to>
      <xdr:col>12</xdr:col>
      <xdr:colOff>316804</xdr:colOff>
      <xdr:row>34</xdr:row>
      <xdr:rowOff>1680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2E06464-C91D-4FB3-88B0-6432A4FD1D4B}"/>
            </a:ext>
          </a:extLst>
        </xdr:cNvPr>
        <xdr:cNvSpPr/>
      </xdr:nvSpPr>
      <xdr:spPr>
        <a:xfrm rot="20285578">
          <a:off x="7507655" y="6291297"/>
          <a:ext cx="124349" cy="82608"/>
        </a:xfrm>
        <a:prstGeom prst="rect">
          <a:avLst/>
        </a:prstGeom>
        <a:solidFill>
          <a:srgbClr val="FFFF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11</xdr:col>
      <xdr:colOff>96950</xdr:colOff>
      <xdr:row>20</xdr:row>
      <xdr:rowOff>93415</xdr:rowOff>
    </xdr:from>
    <xdr:to>
      <xdr:col>11</xdr:col>
      <xdr:colOff>228255</xdr:colOff>
      <xdr:row>20</xdr:row>
      <xdr:rowOff>141140</xdr:rowOff>
    </xdr:to>
    <xdr:sp macro="" textlink="">
      <xdr:nvSpPr>
        <xdr:cNvPr id="91" name="Flowchart: Decision 90">
          <a:extLst>
            <a:ext uri="{FF2B5EF4-FFF2-40B4-BE49-F238E27FC236}">
              <a16:creationId xmlns:a16="http://schemas.microsoft.com/office/drawing/2014/main" id="{5776C545-5D2D-45EF-B97D-B4A89AFFEF89}"/>
            </a:ext>
          </a:extLst>
        </xdr:cNvPr>
        <xdr:cNvSpPr/>
      </xdr:nvSpPr>
      <xdr:spPr>
        <a:xfrm rot="360495">
          <a:off x="6802550" y="3798640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11</xdr:col>
      <xdr:colOff>207473</xdr:colOff>
      <xdr:row>20</xdr:row>
      <xdr:rowOff>57093</xdr:rowOff>
    </xdr:from>
    <xdr:to>
      <xdr:col>11</xdr:col>
      <xdr:colOff>357745</xdr:colOff>
      <xdr:row>20</xdr:row>
      <xdr:rowOff>119739</xdr:rowOff>
    </xdr:to>
    <xdr:sp macro="" textlink="">
      <xdr:nvSpPr>
        <xdr:cNvPr id="92" name="TextBox 169">
          <a:extLst>
            <a:ext uri="{FF2B5EF4-FFF2-40B4-BE49-F238E27FC236}">
              <a16:creationId xmlns:a16="http://schemas.microsoft.com/office/drawing/2014/main" id="{56D082A8-8679-4D3F-8CC4-C7EAE6BDBB4A}"/>
            </a:ext>
          </a:extLst>
        </xdr:cNvPr>
        <xdr:cNvSpPr txBox="1"/>
      </xdr:nvSpPr>
      <xdr:spPr>
        <a:xfrm>
          <a:off x="6913073" y="3762318"/>
          <a:ext cx="150272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</a:t>
          </a:r>
        </a:p>
      </xdr:txBody>
    </xdr:sp>
    <xdr:clientData/>
  </xdr:twoCellAnchor>
  <xdr:twoCellAnchor>
    <xdr:from>
      <xdr:col>11</xdr:col>
      <xdr:colOff>281652</xdr:colOff>
      <xdr:row>26</xdr:row>
      <xdr:rowOff>56857</xdr:rowOff>
    </xdr:from>
    <xdr:to>
      <xdr:col>11</xdr:col>
      <xdr:colOff>431924</xdr:colOff>
      <xdr:row>26</xdr:row>
      <xdr:rowOff>119503</xdr:rowOff>
    </xdr:to>
    <xdr:sp macro="" textlink="">
      <xdr:nvSpPr>
        <xdr:cNvPr id="93" name="TextBox 169">
          <a:extLst>
            <a:ext uri="{FF2B5EF4-FFF2-40B4-BE49-F238E27FC236}">
              <a16:creationId xmlns:a16="http://schemas.microsoft.com/office/drawing/2014/main" id="{07BB16A2-6613-4F57-99CB-D67D5664ADC8}"/>
            </a:ext>
          </a:extLst>
        </xdr:cNvPr>
        <xdr:cNvSpPr txBox="1"/>
      </xdr:nvSpPr>
      <xdr:spPr>
        <a:xfrm>
          <a:off x="6987252" y="4905082"/>
          <a:ext cx="150272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 38</a:t>
          </a:r>
        </a:p>
      </xdr:txBody>
    </xdr:sp>
    <xdr:clientData/>
  </xdr:twoCellAnchor>
  <xdr:twoCellAnchor>
    <xdr:from>
      <xdr:col>11</xdr:col>
      <xdr:colOff>168094</xdr:colOff>
      <xdr:row>26</xdr:row>
      <xdr:rowOff>108154</xdr:rowOff>
    </xdr:from>
    <xdr:to>
      <xdr:col>11</xdr:col>
      <xdr:colOff>299399</xdr:colOff>
      <xdr:row>26</xdr:row>
      <xdr:rowOff>155879</xdr:rowOff>
    </xdr:to>
    <xdr:sp macro="" textlink="">
      <xdr:nvSpPr>
        <xdr:cNvPr id="94" name="Flowchart: Decision 93">
          <a:extLst>
            <a:ext uri="{FF2B5EF4-FFF2-40B4-BE49-F238E27FC236}">
              <a16:creationId xmlns:a16="http://schemas.microsoft.com/office/drawing/2014/main" id="{D0B7DF18-670D-44BB-9CF4-60D32E9666E9}"/>
            </a:ext>
          </a:extLst>
        </xdr:cNvPr>
        <xdr:cNvSpPr/>
      </xdr:nvSpPr>
      <xdr:spPr>
        <a:xfrm rot="19964487">
          <a:off x="6873694" y="4956379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547219</xdr:colOff>
      <xdr:row>19</xdr:row>
      <xdr:rowOff>89068</xdr:rowOff>
    </xdr:from>
    <xdr:to>
      <xdr:col>11</xdr:col>
      <xdr:colOff>89356</xdr:colOff>
      <xdr:row>19</xdr:row>
      <xdr:rowOff>151714</xdr:rowOff>
    </xdr:to>
    <xdr:sp macro="" textlink="">
      <xdr:nvSpPr>
        <xdr:cNvPr id="95" name="TextBox 169">
          <a:extLst>
            <a:ext uri="{FF2B5EF4-FFF2-40B4-BE49-F238E27FC236}">
              <a16:creationId xmlns:a16="http://schemas.microsoft.com/office/drawing/2014/main" id="{A8E624AE-541A-48F9-B134-907B9AFFE54F}"/>
            </a:ext>
          </a:extLst>
        </xdr:cNvPr>
        <xdr:cNvSpPr txBox="1"/>
      </xdr:nvSpPr>
      <xdr:spPr>
        <a:xfrm>
          <a:off x="6643219" y="3603793"/>
          <a:ext cx="151737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</a:t>
          </a:r>
        </a:p>
      </xdr:txBody>
    </xdr:sp>
    <xdr:clientData/>
  </xdr:twoCellAnchor>
  <xdr:twoCellAnchor>
    <xdr:from>
      <xdr:col>11</xdr:col>
      <xdr:colOff>243561</xdr:colOff>
      <xdr:row>27</xdr:row>
      <xdr:rowOff>106688</xdr:rowOff>
    </xdr:from>
    <xdr:to>
      <xdr:col>11</xdr:col>
      <xdr:colOff>374866</xdr:colOff>
      <xdr:row>27</xdr:row>
      <xdr:rowOff>154413</xdr:rowOff>
    </xdr:to>
    <xdr:sp macro="" textlink="">
      <xdr:nvSpPr>
        <xdr:cNvPr id="96" name="Flowchart: Decision 95">
          <a:extLst>
            <a:ext uri="{FF2B5EF4-FFF2-40B4-BE49-F238E27FC236}">
              <a16:creationId xmlns:a16="http://schemas.microsoft.com/office/drawing/2014/main" id="{5F9F99C5-2571-406C-A47B-249731784D90}"/>
            </a:ext>
          </a:extLst>
        </xdr:cNvPr>
        <xdr:cNvSpPr/>
      </xdr:nvSpPr>
      <xdr:spPr>
        <a:xfrm rot="19964487">
          <a:off x="6949161" y="5145413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11</xdr:col>
      <xdr:colOff>97014</xdr:colOff>
      <xdr:row>27</xdr:row>
      <xdr:rowOff>132471</xdr:rowOff>
    </xdr:from>
    <xdr:to>
      <xdr:col>11</xdr:col>
      <xdr:colOff>247286</xdr:colOff>
      <xdr:row>28</xdr:row>
      <xdr:rowOff>4617</xdr:rowOff>
    </xdr:to>
    <xdr:sp macro="" textlink="">
      <xdr:nvSpPr>
        <xdr:cNvPr id="97" name="TextBox 169">
          <a:extLst>
            <a:ext uri="{FF2B5EF4-FFF2-40B4-BE49-F238E27FC236}">
              <a16:creationId xmlns:a16="http://schemas.microsoft.com/office/drawing/2014/main" id="{9474879A-518C-4DC7-A954-60214EE49D9B}"/>
            </a:ext>
          </a:extLst>
        </xdr:cNvPr>
        <xdr:cNvSpPr txBox="1"/>
      </xdr:nvSpPr>
      <xdr:spPr>
        <a:xfrm>
          <a:off x="6802614" y="5171196"/>
          <a:ext cx="150272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</a:t>
          </a:r>
        </a:p>
      </xdr:txBody>
    </xdr:sp>
    <xdr:clientData/>
  </xdr:twoCellAnchor>
  <xdr:twoCellAnchor>
    <xdr:from>
      <xdr:col>11</xdr:col>
      <xdr:colOff>333489</xdr:colOff>
      <xdr:row>33</xdr:row>
      <xdr:rowOff>119242</xdr:rowOff>
    </xdr:from>
    <xdr:to>
      <xdr:col>12</xdr:col>
      <xdr:colOff>143608</xdr:colOff>
      <xdr:row>34</xdr:row>
      <xdr:rowOff>22678</xdr:rowOff>
    </xdr:to>
    <xdr:sp macro="" textlink="">
      <xdr:nvSpPr>
        <xdr:cNvPr id="98" name="TextBox 52">
          <a:extLst>
            <a:ext uri="{FF2B5EF4-FFF2-40B4-BE49-F238E27FC236}">
              <a16:creationId xmlns:a16="http://schemas.microsoft.com/office/drawing/2014/main" id="{47C2AF6F-0081-4388-9FEC-50C1F89CF500}"/>
            </a:ext>
          </a:extLst>
        </xdr:cNvPr>
        <xdr:cNvSpPr txBox="1"/>
      </xdr:nvSpPr>
      <xdr:spPr>
        <a:xfrm>
          <a:off x="7039089" y="6300967"/>
          <a:ext cx="419719" cy="93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CIBNG 70</a:t>
          </a:r>
        </a:p>
      </xdr:txBody>
    </xdr:sp>
    <xdr:clientData/>
  </xdr:twoCellAnchor>
  <xdr:twoCellAnchor>
    <xdr:from>
      <xdr:col>12</xdr:col>
      <xdr:colOff>310521</xdr:colOff>
      <xdr:row>34</xdr:row>
      <xdr:rowOff>22780</xdr:rowOff>
    </xdr:from>
    <xdr:to>
      <xdr:col>12</xdr:col>
      <xdr:colOff>536715</xdr:colOff>
      <xdr:row>34</xdr:row>
      <xdr:rowOff>94856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C7DF2D2F-E505-483A-9F96-D192BB1A4DEC}"/>
            </a:ext>
          </a:extLst>
        </xdr:cNvPr>
        <xdr:cNvSpPr/>
      </xdr:nvSpPr>
      <xdr:spPr>
        <a:xfrm rot="20439502">
          <a:off x="7625721" y="6395005"/>
          <a:ext cx="226194" cy="72076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12</xdr:col>
      <xdr:colOff>455349</xdr:colOff>
      <xdr:row>34</xdr:row>
      <xdr:rowOff>184261</xdr:rowOff>
    </xdr:from>
    <xdr:to>
      <xdr:col>12</xdr:col>
      <xdr:colOff>581081</xdr:colOff>
      <xdr:row>35</xdr:row>
      <xdr:rowOff>62298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9A50BBA3-68E4-42DB-9D64-D00CDC380485}"/>
            </a:ext>
          </a:extLst>
        </xdr:cNvPr>
        <xdr:cNvSpPr/>
      </xdr:nvSpPr>
      <xdr:spPr>
        <a:xfrm rot="2585984">
          <a:off x="7770549" y="6556486"/>
          <a:ext cx="125732" cy="68537"/>
        </a:xfrm>
        <a:prstGeom prst="rect">
          <a:avLst/>
        </a:prstGeom>
        <a:solidFill>
          <a:srgbClr val="00B0F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12</xdr:col>
      <xdr:colOff>142528</xdr:colOff>
      <xdr:row>33</xdr:row>
      <xdr:rowOff>39975</xdr:rowOff>
    </xdr:from>
    <xdr:to>
      <xdr:col>12</xdr:col>
      <xdr:colOff>273833</xdr:colOff>
      <xdr:row>33</xdr:row>
      <xdr:rowOff>87700</xdr:rowOff>
    </xdr:to>
    <xdr:sp macro="" textlink="">
      <xdr:nvSpPr>
        <xdr:cNvPr id="101" name="Flowchart: Decision 100">
          <a:extLst>
            <a:ext uri="{FF2B5EF4-FFF2-40B4-BE49-F238E27FC236}">
              <a16:creationId xmlns:a16="http://schemas.microsoft.com/office/drawing/2014/main" id="{F0D13798-4010-4822-8EDB-1E894EC87C8C}"/>
            </a:ext>
          </a:extLst>
        </xdr:cNvPr>
        <xdr:cNvSpPr/>
      </xdr:nvSpPr>
      <xdr:spPr>
        <a:xfrm rot="19964487">
          <a:off x="7457728" y="6221700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11</xdr:col>
      <xdr:colOff>586746</xdr:colOff>
      <xdr:row>33</xdr:row>
      <xdr:rowOff>55538</xdr:rowOff>
    </xdr:from>
    <xdr:to>
      <xdr:col>12</xdr:col>
      <xdr:colOff>128884</xdr:colOff>
      <xdr:row>33</xdr:row>
      <xdr:rowOff>118184</xdr:rowOff>
    </xdr:to>
    <xdr:sp macro="" textlink="">
      <xdr:nvSpPr>
        <xdr:cNvPr id="102" name="TextBox 169">
          <a:extLst>
            <a:ext uri="{FF2B5EF4-FFF2-40B4-BE49-F238E27FC236}">
              <a16:creationId xmlns:a16="http://schemas.microsoft.com/office/drawing/2014/main" id="{6FFE7CB9-1A4A-44FF-BC95-FBFCAF048880}"/>
            </a:ext>
          </a:extLst>
        </xdr:cNvPr>
        <xdr:cNvSpPr txBox="1"/>
      </xdr:nvSpPr>
      <xdr:spPr>
        <a:xfrm>
          <a:off x="7292346" y="6237263"/>
          <a:ext cx="151738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34</a:t>
          </a:r>
        </a:p>
      </xdr:txBody>
    </xdr:sp>
    <xdr:clientData/>
  </xdr:twoCellAnchor>
  <xdr:twoCellAnchor>
    <xdr:from>
      <xdr:col>10</xdr:col>
      <xdr:colOff>399693</xdr:colOff>
      <xdr:row>33</xdr:row>
      <xdr:rowOff>31109</xdr:rowOff>
    </xdr:from>
    <xdr:to>
      <xdr:col>10</xdr:col>
      <xdr:colOff>468230</xdr:colOff>
      <xdr:row>33</xdr:row>
      <xdr:rowOff>156841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24E83711-A051-408D-8074-C66B67FC0DBE}"/>
            </a:ext>
          </a:extLst>
        </xdr:cNvPr>
        <xdr:cNvSpPr/>
      </xdr:nvSpPr>
      <xdr:spPr>
        <a:xfrm rot="17372929">
          <a:off x="6467096" y="6241431"/>
          <a:ext cx="125732" cy="68537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457933</xdr:colOff>
      <xdr:row>33</xdr:row>
      <xdr:rowOff>131885</xdr:rowOff>
    </xdr:from>
    <xdr:to>
      <xdr:col>12</xdr:col>
      <xdr:colOff>315058</xdr:colOff>
      <xdr:row>34</xdr:row>
      <xdr:rowOff>139212</xdr:rowOff>
    </xdr:to>
    <xdr:sp macro="" textlink="">
      <xdr:nvSpPr>
        <xdr:cNvPr id="104" name="Freeform 231">
          <a:extLst>
            <a:ext uri="{FF2B5EF4-FFF2-40B4-BE49-F238E27FC236}">
              <a16:creationId xmlns:a16="http://schemas.microsoft.com/office/drawing/2014/main" id="{1DF8F16D-E18D-40DC-9294-60D8925782B8}"/>
            </a:ext>
          </a:extLst>
        </xdr:cNvPr>
        <xdr:cNvSpPr/>
      </xdr:nvSpPr>
      <xdr:spPr>
        <a:xfrm>
          <a:off x="6553933" y="6313610"/>
          <a:ext cx="1076325" cy="197827"/>
        </a:xfrm>
        <a:custGeom>
          <a:avLst/>
          <a:gdLst>
            <a:gd name="connsiteX0" fmla="*/ 0 w 1073394"/>
            <a:gd name="connsiteY0" fmla="*/ 0 h 197827"/>
            <a:gd name="connsiteX1" fmla="*/ 501894 w 1073394"/>
            <a:gd name="connsiteY1" fmla="*/ 197827 h 197827"/>
            <a:gd name="connsiteX2" fmla="*/ 1073394 w 1073394"/>
            <a:gd name="connsiteY2" fmla="*/ 168519 h 1978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73394" h="197827">
              <a:moveTo>
                <a:pt x="0" y="0"/>
              </a:moveTo>
              <a:lnTo>
                <a:pt x="501894" y="197827"/>
              </a:lnTo>
              <a:lnTo>
                <a:pt x="1073394" y="168519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10</xdr:col>
      <xdr:colOff>460150</xdr:colOff>
      <xdr:row>33</xdr:row>
      <xdr:rowOff>93809</xdr:rowOff>
    </xdr:from>
    <xdr:to>
      <xdr:col>12</xdr:col>
      <xdr:colOff>317275</xdr:colOff>
      <xdr:row>34</xdr:row>
      <xdr:rowOff>101136</xdr:rowOff>
    </xdr:to>
    <xdr:sp macro="" textlink="">
      <xdr:nvSpPr>
        <xdr:cNvPr id="105" name="Freeform 258">
          <a:extLst>
            <a:ext uri="{FF2B5EF4-FFF2-40B4-BE49-F238E27FC236}">
              <a16:creationId xmlns:a16="http://schemas.microsoft.com/office/drawing/2014/main" id="{B1B2A035-A214-48B3-B3BB-7729725425CA}"/>
            </a:ext>
          </a:extLst>
        </xdr:cNvPr>
        <xdr:cNvSpPr/>
      </xdr:nvSpPr>
      <xdr:spPr>
        <a:xfrm>
          <a:off x="6556150" y="6275534"/>
          <a:ext cx="1076325" cy="197827"/>
        </a:xfrm>
        <a:custGeom>
          <a:avLst/>
          <a:gdLst>
            <a:gd name="connsiteX0" fmla="*/ 0 w 1073394"/>
            <a:gd name="connsiteY0" fmla="*/ 0 h 197827"/>
            <a:gd name="connsiteX1" fmla="*/ 501894 w 1073394"/>
            <a:gd name="connsiteY1" fmla="*/ 197827 h 197827"/>
            <a:gd name="connsiteX2" fmla="*/ 1073394 w 1073394"/>
            <a:gd name="connsiteY2" fmla="*/ 168519 h 1978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73394" h="197827">
              <a:moveTo>
                <a:pt x="0" y="0"/>
              </a:moveTo>
              <a:lnTo>
                <a:pt x="501894" y="197827"/>
              </a:lnTo>
              <a:lnTo>
                <a:pt x="1073394" y="168519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10</xdr:col>
      <xdr:colOff>489102</xdr:colOff>
      <xdr:row>33</xdr:row>
      <xdr:rowOff>66242</xdr:rowOff>
    </xdr:from>
    <xdr:to>
      <xdr:col>10</xdr:col>
      <xdr:colOff>536827</xdr:colOff>
      <xdr:row>34</xdr:row>
      <xdr:rowOff>7047</xdr:rowOff>
    </xdr:to>
    <xdr:sp macro="" textlink="">
      <xdr:nvSpPr>
        <xdr:cNvPr id="106" name="Flowchart: Decision 105">
          <a:extLst>
            <a:ext uri="{FF2B5EF4-FFF2-40B4-BE49-F238E27FC236}">
              <a16:creationId xmlns:a16="http://schemas.microsoft.com/office/drawing/2014/main" id="{5C97F656-1054-4222-8C36-DF66AE0C0ABB}"/>
            </a:ext>
          </a:extLst>
        </xdr:cNvPr>
        <xdr:cNvSpPr/>
      </xdr:nvSpPr>
      <xdr:spPr>
        <a:xfrm rot="17564864">
          <a:off x="6543312" y="6289757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12</xdr:col>
      <xdr:colOff>234855</xdr:colOff>
      <xdr:row>34</xdr:row>
      <xdr:rowOff>35471</xdr:rowOff>
    </xdr:from>
    <xdr:to>
      <xdr:col>12</xdr:col>
      <xdr:colOff>282580</xdr:colOff>
      <xdr:row>34</xdr:row>
      <xdr:rowOff>166776</xdr:rowOff>
    </xdr:to>
    <xdr:sp macro="" textlink="">
      <xdr:nvSpPr>
        <xdr:cNvPr id="107" name="Flowchart: Decision 106">
          <a:extLst>
            <a:ext uri="{FF2B5EF4-FFF2-40B4-BE49-F238E27FC236}">
              <a16:creationId xmlns:a16="http://schemas.microsoft.com/office/drawing/2014/main" id="{F369251F-5A87-4A9C-BA15-3506772D1BC5}"/>
            </a:ext>
          </a:extLst>
        </xdr:cNvPr>
        <xdr:cNvSpPr/>
      </xdr:nvSpPr>
      <xdr:spPr>
        <a:xfrm rot="15903696">
          <a:off x="7508265" y="6449486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478751</xdr:colOff>
      <xdr:row>32</xdr:row>
      <xdr:rowOff>188007</xdr:rowOff>
    </xdr:from>
    <xdr:to>
      <xdr:col>11</xdr:col>
      <xdr:colOff>20888</xdr:colOff>
      <xdr:row>33</xdr:row>
      <xdr:rowOff>60153</xdr:rowOff>
    </xdr:to>
    <xdr:sp macro="" textlink="">
      <xdr:nvSpPr>
        <xdr:cNvPr id="108" name="TextBox 169">
          <a:extLst>
            <a:ext uri="{FF2B5EF4-FFF2-40B4-BE49-F238E27FC236}">
              <a16:creationId xmlns:a16="http://schemas.microsoft.com/office/drawing/2014/main" id="{6C5390ED-4EA1-439C-8AA5-793770E2D1AF}"/>
            </a:ext>
          </a:extLst>
        </xdr:cNvPr>
        <xdr:cNvSpPr txBox="1"/>
      </xdr:nvSpPr>
      <xdr:spPr>
        <a:xfrm>
          <a:off x="6574751" y="6179232"/>
          <a:ext cx="151737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1</a:t>
          </a:r>
        </a:p>
      </xdr:txBody>
    </xdr:sp>
    <xdr:clientData/>
  </xdr:twoCellAnchor>
  <xdr:twoCellAnchor>
    <xdr:from>
      <xdr:col>8</xdr:col>
      <xdr:colOff>175845</xdr:colOff>
      <xdr:row>33</xdr:row>
      <xdr:rowOff>107965</xdr:rowOff>
    </xdr:from>
    <xdr:to>
      <xdr:col>12</xdr:col>
      <xdr:colOff>484321</xdr:colOff>
      <xdr:row>35</xdr:row>
      <xdr:rowOff>177571</xdr:rowOff>
    </xdr:to>
    <xdr:sp macro="" textlink="">
      <xdr:nvSpPr>
        <xdr:cNvPr id="109" name="Freeform 234">
          <a:extLst>
            <a:ext uri="{FF2B5EF4-FFF2-40B4-BE49-F238E27FC236}">
              <a16:creationId xmlns:a16="http://schemas.microsoft.com/office/drawing/2014/main" id="{C86B94B3-2934-4ABC-963D-7B5D492B31B9}"/>
            </a:ext>
          </a:extLst>
        </xdr:cNvPr>
        <xdr:cNvSpPr/>
      </xdr:nvSpPr>
      <xdr:spPr>
        <a:xfrm>
          <a:off x="5052645" y="6289690"/>
          <a:ext cx="2746876" cy="450606"/>
        </a:xfrm>
        <a:custGeom>
          <a:avLst/>
          <a:gdLst>
            <a:gd name="connsiteX0" fmla="*/ 0 w 2729279"/>
            <a:gd name="connsiteY0" fmla="*/ 0 h 450606"/>
            <a:gd name="connsiteX1" fmla="*/ 937846 w 2729279"/>
            <a:gd name="connsiteY1" fmla="*/ 391991 h 450606"/>
            <a:gd name="connsiteX2" fmla="*/ 2509471 w 2729279"/>
            <a:gd name="connsiteY2" fmla="*/ 450606 h 450606"/>
            <a:gd name="connsiteX3" fmla="*/ 2729279 w 2729279"/>
            <a:gd name="connsiteY3" fmla="*/ 296741 h 4506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729279" h="450606">
              <a:moveTo>
                <a:pt x="0" y="0"/>
              </a:moveTo>
              <a:lnTo>
                <a:pt x="937846" y="391991"/>
              </a:lnTo>
              <a:lnTo>
                <a:pt x="2509471" y="450606"/>
              </a:lnTo>
              <a:lnTo>
                <a:pt x="2729279" y="296741"/>
              </a:lnTo>
            </a:path>
          </a:pathLst>
        </a:custGeom>
        <a:ln w="9525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10079</xdr:colOff>
      <xdr:row>33</xdr:row>
      <xdr:rowOff>37132</xdr:rowOff>
    </xdr:from>
    <xdr:to>
      <xdr:col>8</xdr:col>
      <xdr:colOff>178659</xdr:colOff>
      <xdr:row>34</xdr:row>
      <xdr:rowOff>53415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9D29206D-9CDF-4695-A01F-CEC23A08A3CA}"/>
            </a:ext>
          </a:extLst>
        </xdr:cNvPr>
        <xdr:cNvSpPr/>
      </xdr:nvSpPr>
      <xdr:spPr>
        <a:xfrm rot="17929684">
          <a:off x="4867777" y="6237959"/>
          <a:ext cx="206783" cy="168580"/>
        </a:xfrm>
        <a:prstGeom prst="rect">
          <a:avLst/>
        </a:prstGeom>
        <a:solidFill>
          <a:srgbClr val="00B0F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8</xdr:col>
      <xdr:colOff>126157</xdr:colOff>
      <xdr:row>36</xdr:row>
      <xdr:rowOff>147328</xdr:rowOff>
    </xdr:from>
    <xdr:to>
      <xdr:col>8</xdr:col>
      <xdr:colOff>387858</xdr:colOff>
      <xdr:row>37</xdr:row>
      <xdr:rowOff>30927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FD4EF162-DEA2-42A5-B07D-F5412EF9237B}"/>
            </a:ext>
          </a:extLst>
        </xdr:cNvPr>
        <xdr:cNvSpPr/>
      </xdr:nvSpPr>
      <xdr:spPr>
        <a:xfrm rot="1943112">
          <a:off x="5002957" y="6900553"/>
          <a:ext cx="261701" cy="74099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8</xdr:col>
      <xdr:colOff>156063</xdr:colOff>
      <xdr:row>33</xdr:row>
      <xdr:rowOff>152400</xdr:rowOff>
    </xdr:from>
    <xdr:to>
      <xdr:col>12</xdr:col>
      <xdr:colOff>519839</xdr:colOff>
      <xdr:row>36</xdr:row>
      <xdr:rowOff>31506</xdr:rowOff>
    </xdr:to>
    <xdr:sp macro="" textlink="">
      <xdr:nvSpPr>
        <xdr:cNvPr id="112" name="Freeform 266">
          <a:extLst>
            <a:ext uri="{FF2B5EF4-FFF2-40B4-BE49-F238E27FC236}">
              <a16:creationId xmlns:a16="http://schemas.microsoft.com/office/drawing/2014/main" id="{60E336BF-C544-43B2-A1A8-0C283DBF2886}"/>
            </a:ext>
          </a:extLst>
        </xdr:cNvPr>
        <xdr:cNvSpPr/>
      </xdr:nvSpPr>
      <xdr:spPr>
        <a:xfrm>
          <a:off x="5032863" y="6334125"/>
          <a:ext cx="2802176" cy="450606"/>
        </a:xfrm>
        <a:custGeom>
          <a:avLst/>
          <a:gdLst>
            <a:gd name="connsiteX0" fmla="*/ 0 w 2729279"/>
            <a:gd name="connsiteY0" fmla="*/ 0 h 450606"/>
            <a:gd name="connsiteX1" fmla="*/ 937846 w 2729279"/>
            <a:gd name="connsiteY1" fmla="*/ 391991 h 450606"/>
            <a:gd name="connsiteX2" fmla="*/ 2509471 w 2729279"/>
            <a:gd name="connsiteY2" fmla="*/ 450606 h 450606"/>
            <a:gd name="connsiteX3" fmla="*/ 2729279 w 2729279"/>
            <a:gd name="connsiteY3" fmla="*/ 296741 h 4506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729279" h="450606">
              <a:moveTo>
                <a:pt x="0" y="0"/>
              </a:moveTo>
              <a:lnTo>
                <a:pt x="937846" y="391991"/>
              </a:lnTo>
              <a:lnTo>
                <a:pt x="2509471" y="450606"/>
              </a:lnTo>
              <a:lnTo>
                <a:pt x="2729279" y="296741"/>
              </a:lnTo>
            </a:path>
          </a:pathLst>
        </a:custGeom>
        <a:ln w="9525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12</xdr:col>
      <xdr:colOff>414707</xdr:colOff>
      <xdr:row>35</xdr:row>
      <xdr:rowOff>28370</xdr:rowOff>
    </xdr:from>
    <xdr:to>
      <xdr:col>12</xdr:col>
      <xdr:colOff>462432</xdr:colOff>
      <xdr:row>35</xdr:row>
      <xdr:rowOff>159675</xdr:rowOff>
    </xdr:to>
    <xdr:sp macro="" textlink="">
      <xdr:nvSpPr>
        <xdr:cNvPr id="113" name="Flowchart: Decision 112">
          <a:extLst>
            <a:ext uri="{FF2B5EF4-FFF2-40B4-BE49-F238E27FC236}">
              <a16:creationId xmlns:a16="http://schemas.microsoft.com/office/drawing/2014/main" id="{D47ED0F6-1148-4BCC-AFE8-933AAE4C3D7F}"/>
            </a:ext>
          </a:extLst>
        </xdr:cNvPr>
        <xdr:cNvSpPr/>
      </xdr:nvSpPr>
      <xdr:spPr>
        <a:xfrm rot="13987841">
          <a:off x="7688117" y="6632885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8</xdr:col>
      <xdr:colOff>235590</xdr:colOff>
      <xdr:row>33</xdr:row>
      <xdr:rowOff>105812</xdr:rowOff>
    </xdr:from>
    <xdr:to>
      <xdr:col>8</xdr:col>
      <xdr:colOff>283315</xdr:colOff>
      <xdr:row>34</xdr:row>
      <xdr:rowOff>46617</xdr:rowOff>
    </xdr:to>
    <xdr:sp macro="" textlink="">
      <xdr:nvSpPr>
        <xdr:cNvPr id="114" name="Flowchart: Decision 113">
          <a:extLst>
            <a:ext uri="{FF2B5EF4-FFF2-40B4-BE49-F238E27FC236}">
              <a16:creationId xmlns:a16="http://schemas.microsoft.com/office/drawing/2014/main" id="{186DFACD-BFDB-4C38-9335-76D78F3CF7DC}"/>
            </a:ext>
          </a:extLst>
        </xdr:cNvPr>
        <xdr:cNvSpPr/>
      </xdr:nvSpPr>
      <xdr:spPr>
        <a:xfrm rot="17726333">
          <a:off x="5070600" y="6329327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8</xdr:col>
      <xdr:colOff>219549</xdr:colOff>
      <xdr:row>36</xdr:row>
      <xdr:rowOff>4289</xdr:rowOff>
    </xdr:from>
    <xdr:to>
      <xdr:col>8</xdr:col>
      <xdr:colOff>440443</xdr:colOff>
      <xdr:row>36</xdr:row>
      <xdr:rowOff>69231</xdr:rowOff>
    </xdr:to>
    <xdr:sp macro="" textlink="">
      <xdr:nvSpPr>
        <xdr:cNvPr id="115" name="Flowchart: Decision 114">
          <a:extLst>
            <a:ext uri="{FF2B5EF4-FFF2-40B4-BE49-F238E27FC236}">
              <a16:creationId xmlns:a16="http://schemas.microsoft.com/office/drawing/2014/main" id="{5BFA880E-F738-429C-A579-FBB65FAF0C67}"/>
            </a:ext>
          </a:extLst>
        </xdr:cNvPr>
        <xdr:cNvSpPr/>
      </xdr:nvSpPr>
      <xdr:spPr>
        <a:xfrm rot="1774722">
          <a:off x="5096349" y="6757514"/>
          <a:ext cx="220894" cy="64942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8</xdr:col>
      <xdr:colOff>483563</xdr:colOff>
      <xdr:row>33</xdr:row>
      <xdr:rowOff>127092</xdr:rowOff>
    </xdr:from>
    <xdr:to>
      <xdr:col>9</xdr:col>
      <xdr:colOff>107067</xdr:colOff>
      <xdr:row>33</xdr:row>
      <xdr:rowOff>182210</xdr:rowOff>
    </xdr:to>
    <xdr:sp macro="" textlink="">
      <xdr:nvSpPr>
        <xdr:cNvPr id="116" name="Flowchart: Decision 115">
          <a:extLst>
            <a:ext uri="{FF2B5EF4-FFF2-40B4-BE49-F238E27FC236}">
              <a16:creationId xmlns:a16="http://schemas.microsoft.com/office/drawing/2014/main" id="{714AFC9D-699D-4030-85DA-A283344F7A29}"/>
            </a:ext>
          </a:extLst>
        </xdr:cNvPr>
        <xdr:cNvSpPr/>
      </xdr:nvSpPr>
      <xdr:spPr>
        <a:xfrm rot="1727953">
          <a:off x="5360363" y="6308817"/>
          <a:ext cx="233104" cy="55118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8</xdr:col>
      <xdr:colOff>407284</xdr:colOff>
      <xdr:row>37</xdr:row>
      <xdr:rowOff>32792</xdr:rowOff>
    </xdr:from>
    <xdr:to>
      <xdr:col>9</xdr:col>
      <xdr:colOff>122237</xdr:colOff>
      <xdr:row>37</xdr:row>
      <xdr:rowOff>95438</xdr:rowOff>
    </xdr:to>
    <xdr:sp macro="" textlink="">
      <xdr:nvSpPr>
        <xdr:cNvPr id="117" name="TextBox 169">
          <a:extLst>
            <a:ext uri="{FF2B5EF4-FFF2-40B4-BE49-F238E27FC236}">
              <a16:creationId xmlns:a16="http://schemas.microsoft.com/office/drawing/2014/main" id="{4C717815-72E2-4350-A5E7-D646336C17E8}"/>
            </a:ext>
          </a:extLst>
        </xdr:cNvPr>
        <xdr:cNvSpPr txBox="1"/>
      </xdr:nvSpPr>
      <xdr:spPr>
        <a:xfrm rot="1414210">
          <a:off x="5284084" y="6976517"/>
          <a:ext cx="324553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Tiang</a:t>
          </a:r>
          <a:r>
            <a:rPr lang="en-US" sz="400" b="0" baseline="0"/>
            <a:t> sisipan</a:t>
          </a:r>
          <a:endParaRPr lang="en-US" sz="400" b="0"/>
        </a:p>
      </xdr:txBody>
    </xdr:sp>
    <xdr:clientData/>
  </xdr:twoCellAnchor>
  <xdr:twoCellAnchor>
    <xdr:from>
      <xdr:col>15</xdr:col>
      <xdr:colOff>27221</xdr:colOff>
      <xdr:row>14</xdr:row>
      <xdr:rowOff>37723</xdr:rowOff>
    </xdr:from>
    <xdr:to>
      <xdr:col>15</xdr:col>
      <xdr:colOff>132113</xdr:colOff>
      <xdr:row>15</xdr:row>
      <xdr:rowOff>25018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950B056-4BAB-47C1-91B8-6E961606096F}"/>
            </a:ext>
          </a:extLst>
        </xdr:cNvPr>
        <xdr:cNvSpPr/>
      </xdr:nvSpPr>
      <xdr:spPr>
        <a:xfrm rot="6546331">
          <a:off x="9134769" y="2636400"/>
          <a:ext cx="177795" cy="104892"/>
        </a:xfrm>
        <a:prstGeom prst="rect">
          <a:avLst/>
        </a:prstGeom>
        <a:solidFill>
          <a:srgbClr val="00B0F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14</xdr:col>
      <xdr:colOff>543296</xdr:colOff>
      <xdr:row>14</xdr:row>
      <xdr:rowOff>38352</xdr:rowOff>
    </xdr:from>
    <xdr:to>
      <xdr:col>14</xdr:col>
      <xdr:colOff>589015</xdr:colOff>
      <xdr:row>14</xdr:row>
      <xdr:rowOff>169200</xdr:rowOff>
    </xdr:to>
    <xdr:sp macro="" textlink="">
      <xdr:nvSpPr>
        <xdr:cNvPr id="119" name="Flowchart: Decision 118">
          <a:extLst>
            <a:ext uri="{FF2B5EF4-FFF2-40B4-BE49-F238E27FC236}">
              <a16:creationId xmlns:a16="http://schemas.microsoft.com/office/drawing/2014/main" id="{68FC2158-4A25-4A19-BC7A-66683C499D7E}"/>
            </a:ext>
          </a:extLst>
        </xdr:cNvPr>
        <xdr:cNvSpPr/>
      </xdr:nvSpPr>
      <xdr:spPr>
        <a:xfrm rot="5752531">
          <a:off x="9035132" y="2643141"/>
          <a:ext cx="130848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11</xdr:col>
      <xdr:colOff>399144</xdr:colOff>
      <xdr:row>18</xdr:row>
      <xdr:rowOff>39902</xdr:rowOff>
    </xdr:from>
    <xdr:to>
      <xdr:col>11</xdr:col>
      <xdr:colOff>444863</xdr:colOff>
      <xdr:row>18</xdr:row>
      <xdr:rowOff>169907</xdr:rowOff>
    </xdr:to>
    <xdr:sp macro="" textlink="">
      <xdr:nvSpPr>
        <xdr:cNvPr id="120" name="Flowchart: Decision 119">
          <a:extLst>
            <a:ext uri="{FF2B5EF4-FFF2-40B4-BE49-F238E27FC236}">
              <a16:creationId xmlns:a16="http://schemas.microsoft.com/office/drawing/2014/main" id="{AA93552D-8B11-48F8-829D-EA9E8FCFF145}"/>
            </a:ext>
          </a:extLst>
        </xdr:cNvPr>
        <xdr:cNvSpPr/>
      </xdr:nvSpPr>
      <xdr:spPr>
        <a:xfrm rot="3411042">
          <a:off x="7062601" y="3406270"/>
          <a:ext cx="130005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15</xdr:col>
      <xdr:colOff>199412</xdr:colOff>
      <xdr:row>14</xdr:row>
      <xdr:rowOff>75541</xdr:rowOff>
    </xdr:from>
    <xdr:to>
      <xdr:col>15</xdr:col>
      <xdr:colOff>245131</xdr:colOff>
      <xdr:row>15</xdr:row>
      <xdr:rowOff>15889</xdr:rowOff>
    </xdr:to>
    <xdr:sp macro="" textlink="">
      <xdr:nvSpPr>
        <xdr:cNvPr id="121" name="Flowchart: Decision 120">
          <a:extLst>
            <a:ext uri="{FF2B5EF4-FFF2-40B4-BE49-F238E27FC236}">
              <a16:creationId xmlns:a16="http://schemas.microsoft.com/office/drawing/2014/main" id="{3C406836-39E5-4D12-8DE0-B847A18C146F}"/>
            </a:ext>
          </a:extLst>
        </xdr:cNvPr>
        <xdr:cNvSpPr/>
      </xdr:nvSpPr>
      <xdr:spPr>
        <a:xfrm rot="6892860">
          <a:off x="9300848" y="2680330"/>
          <a:ext cx="130848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12</xdr:col>
      <xdr:colOff>550132</xdr:colOff>
      <xdr:row>35</xdr:row>
      <xdr:rowOff>65318</xdr:rowOff>
    </xdr:from>
    <xdr:to>
      <xdr:col>13</xdr:col>
      <xdr:colOff>360250</xdr:colOff>
      <xdr:row>35</xdr:row>
      <xdr:rowOff>159254</xdr:rowOff>
    </xdr:to>
    <xdr:sp macro="" textlink="">
      <xdr:nvSpPr>
        <xdr:cNvPr id="122" name="TextBox 52">
          <a:extLst>
            <a:ext uri="{FF2B5EF4-FFF2-40B4-BE49-F238E27FC236}">
              <a16:creationId xmlns:a16="http://schemas.microsoft.com/office/drawing/2014/main" id="{49A6944E-163C-42F5-A2A4-34DE101A3646}"/>
            </a:ext>
          </a:extLst>
        </xdr:cNvPr>
        <xdr:cNvSpPr txBox="1"/>
      </xdr:nvSpPr>
      <xdr:spPr>
        <a:xfrm>
          <a:off x="8055337" y="6357261"/>
          <a:ext cx="435552" cy="93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GITET CIBNG</a:t>
          </a:r>
        </a:p>
      </xdr:txBody>
    </xdr:sp>
    <xdr:clientData/>
  </xdr:twoCellAnchor>
  <xdr:twoCellAnchor>
    <xdr:from>
      <xdr:col>12</xdr:col>
      <xdr:colOff>374497</xdr:colOff>
      <xdr:row>26</xdr:row>
      <xdr:rowOff>160177</xdr:rowOff>
    </xdr:from>
    <xdr:to>
      <xdr:col>12</xdr:col>
      <xdr:colOff>500229</xdr:colOff>
      <xdr:row>27</xdr:row>
      <xdr:rowOff>39057</xdr:rowOff>
    </xdr:to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578D961A-586B-47C9-AEDC-93C8C163DB96}"/>
            </a:ext>
          </a:extLst>
        </xdr:cNvPr>
        <xdr:cNvSpPr/>
      </xdr:nvSpPr>
      <xdr:spPr>
        <a:xfrm>
          <a:off x="7689697" y="5008402"/>
          <a:ext cx="125732" cy="69380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12</xdr:col>
      <xdr:colOff>290573</xdr:colOff>
      <xdr:row>27</xdr:row>
      <xdr:rowOff>37171</xdr:rowOff>
    </xdr:from>
    <xdr:to>
      <xdr:col>12</xdr:col>
      <xdr:colOff>459988</xdr:colOff>
      <xdr:row>34</xdr:row>
      <xdr:rowOff>18585</xdr:rowOff>
    </xdr:to>
    <xdr:sp macro="" textlink="">
      <xdr:nvSpPr>
        <xdr:cNvPr id="124" name="Freeform 293">
          <a:extLst>
            <a:ext uri="{FF2B5EF4-FFF2-40B4-BE49-F238E27FC236}">
              <a16:creationId xmlns:a16="http://schemas.microsoft.com/office/drawing/2014/main" id="{B65D6DAA-E3B3-4A23-AC65-DEAED9F9B7C7}"/>
            </a:ext>
          </a:extLst>
        </xdr:cNvPr>
        <xdr:cNvSpPr/>
      </xdr:nvSpPr>
      <xdr:spPr>
        <a:xfrm>
          <a:off x="7605773" y="5075896"/>
          <a:ext cx="169415" cy="1314914"/>
        </a:xfrm>
        <a:custGeom>
          <a:avLst/>
          <a:gdLst>
            <a:gd name="connsiteX0" fmla="*/ 87782 w 102413"/>
            <a:gd name="connsiteY0" fmla="*/ 1038759 h 1038759"/>
            <a:gd name="connsiteX1" fmla="*/ 0 w 102413"/>
            <a:gd name="connsiteY1" fmla="*/ 453543 h 1038759"/>
            <a:gd name="connsiteX2" fmla="*/ 95097 w 102413"/>
            <a:gd name="connsiteY2" fmla="*/ 182880 h 1038759"/>
            <a:gd name="connsiteX3" fmla="*/ 102413 w 102413"/>
            <a:gd name="connsiteY3" fmla="*/ 0 h 10387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2413" h="1038759">
              <a:moveTo>
                <a:pt x="87782" y="1038759"/>
              </a:moveTo>
              <a:lnTo>
                <a:pt x="0" y="453543"/>
              </a:lnTo>
              <a:lnTo>
                <a:pt x="95097" y="182880"/>
              </a:lnTo>
              <a:lnTo>
                <a:pt x="102413" y="0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374078</xdr:colOff>
      <xdr:row>27</xdr:row>
      <xdr:rowOff>68632</xdr:rowOff>
    </xdr:from>
    <xdr:to>
      <xdr:col>12</xdr:col>
      <xdr:colOff>505383</xdr:colOff>
      <xdr:row>27</xdr:row>
      <xdr:rowOff>116357</xdr:rowOff>
    </xdr:to>
    <xdr:sp macro="" textlink="">
      <xdr:nvSpPr>
        <xdr:cNvPr id="125" name="Flowchart: Decision 124">
          <a:extLst>
            <a:ext uri="{FF2B5EF4-FFF2-40B4-BE49-F238E27FC236}">
              <a16:creationId xmlns:a16="http://schemas.microsoft.com/office/drawing/2014/main" id="{2E6DE85E-3880-43A6-930E-DFD2D4191FAE}"/>
            </a:ext>
          </a:extLst>
        </xdr:cNvPr>
        <xdr:cNvSpPr/>
      </xdr:nvSpPr>
      <xdr:spPr>
        <a:xfrm rot="182930">
          <a:off x="7689278" y="5107357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12</xdr:col>
      <xdr:colOff>343525</xdr:colOff>
      <xdr:row>33</xdr:row>
      <xdr:rowOff>121436</xdr:rowOff>
    </xdr:from>
    <xdr:to>
      <xdr:col>12</xdr:col>
      <xdr:colOff>474830</xdr:colOff>
      <xdr:row>33</xdr:row>
      <xdr:rowOff>169161</xdr:rowOff>
    </xdr:to>
    <xdr:sp macro="" textlink="">
      <xdr:nvSpPr>
        <xdr:cNvPr id="126" name="Flowchart: Decision 125">
          <a:extLst>
            <a:ext uri="{FF2B5EF4-FFF2-40B4-BE49-F238E27FC236}">
              <a16:creationId xmlns:a16="http://schemas.microsoft.com/office/drawing/2014/main" id="{30A6605F-7C64-4B08-904E-A6BDF1F81F6F}"/>
            </a:ext>
          </a:extLst>
        </xdr:cNvPr>
        <xdr:cNvSpPr/>
      </xdr:nvSpPr>
      <xdr:spPr>
        <a:xfrm rot="21318493">
          <a:off x="7658725" y="6303161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12</xdr:col>
      <xdr:colOff>14111</xdr:colOff>
      <xdr:row>24</xdr:row>
      <xdr:rowOff>17639</xdr:rowOff>
    </xdr:from>
    <xdr:to>
      <xdr:col>13</xdr:col>
      <xdr:colOff>172861</xdr:colOff>
      <xdr:row>26</xdr:row>
      <xdr:rowOff>155222</xdr:rowOff>
    </xdr:to>
    <xdr:sp macro="" textlink="">
      <xdr:nvSpPr>
        <xdr:cNvPr id="127" name="Freeform 257">
          <a:extLst>
            <a:ext uri="{FF2B5EF4-FFF2-40B4-BE49-F238E27FC236}">
              <a16:creationId xmlns:a16="http://schemas.microsoft.com/office/drawing/2014/main" id="{95396FF8-AFF6-4A8F-A1E3-468F2F86DD46}"/>
            </a:ext>
          </a:extLst>
        </xdr:cNvPr>
        <xdr:cNvSpPr/>
      </xdr:nvSpPr>
      <xdr:spPr>
        <a:xfrm>
          <a:off x="7329311" y="4484864"/>
          <a:ext cx="768350" cy="518583"/>
        </a:xfrm>
        <a:custGeom>
          <a:avLst/>
          <a:gdLst>
            <a:gd name="connsiteX0" fmla="*/ 0 w 769055"/>
            <a:gd name="connsiteY0" fmla="*/ 0 h 518583"/>
            <a:gd name="connsiteX1" fmla="*/ 769055 w 769055"/>
            <a:gd name="connsiteY1" fmla="*/ 130528 h 518583"/>
            <a:gd name="connsiteX2" fmla="*/ 405694 w 769055"/>
            <a:gd name="connsiteY2" fmla="*/ 518583 h 5185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69055" h="518583">
              <a:moveTo>
                <a:pt x="0" y="0"/>
              </a:moveTo>
              <a:lnTo>
                <a:pt x="769055" y="130528"/>
              </a:lnTo>
              <a:lnTo>
                <a:pt x="405694" y="518583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11</xdr:col>
      <xdr:colOff>558600</xdr:colOff>
      <xdr:row>23</xdr:row>
      <xdr:rowOff>100955</xdr:rowOff>
    </xdr:from>
    <xdr:to>
      <xdr:col>12</xdr:col>
      <xdr:colOff>17674</xdr:colOff>
      <xdr:row>24</xdr:row>
      <xdr:rowOff>36187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06246567-6C0B-4315-B1EB-CBB9C2DE917E}"/>
            </a:ext>
          </a:extLst>
        </xdr:cNvPr>
        <xdr:cNvSpPr/>
      </xdr:nvSpPr>
      <xdr:spPr>
        <a:xfrm rot="6011954">
          <a:off x="7235671" y="4406209"/>
          <a:ext cx="125732" cy="68674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12</xdr:col>
      <xdr:colOff>48740</xdr:colOff>
      <xdr:row>23</xdr:row>
      <xdr:rowOff>112213</xdr:rowOff>
    </xdr:from>
    <xdr:to>
      <xdr:col>12</xdr:col>
      <xdr:colOff>96465</xdr:colOff>
      <xdr:row>24</xdr:row>
      <xdr:rowOff>53018</xdr:rowOff>
    </xdr:to>
    <xdr:sp macro="" textlink="">
      <xdr:nvSpPr>
        <xdr:cNvPr id="129" name="Flowchart: Decision 128">
          <a:extLst>
            <a:ext uri="{FF2B5EF4-FFF2-40B4-BE49-F238E27FC236}">
              <a16:creationId xmlns:a16="http://schemas.microsoft.com/office/drawing/2014/main" id="{FF1142C0-9658-402E-B941-EEF4C5613C7A}"/>
            </a:ext>
          </a:extLst>
        </xdr:cNvPr>
        <xdr:cNvSpPr/>
      </xdr:nvSpPr>
      <xdr:spPr>
        <a:xfrm rot="16488207">
          <a:off x="7322150" y="4430728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12</xdr:col>
      <xdr:colOff>424436</xdr:colOff>
      <xdr:row>26</xdr:row>
      <xdr:rowOff>83524</xdr:rowOff>
    </xdr:from>
    <xdr:to>
      <xdr:col>12</xdr:col>
      <xdr:colOff>555741</xdr:colOff>
      <xdr:row>26</xdr:row>
      <xdr:rowOff>131249</xdr:rowOff>
    </xdr:to>
    <xdr:sp macro="" textlink="">
      <xdr:nvSpPr>
        <xdr:cNvPr id="130" name="Flowchart: Decision 129">
          <a:extLst>
            <a:ext uri="{FF2B5EF4-FFF2-40B4-BE49-F238E27FC236}">
              <a16:creationId xmlns:a16="http://schemas.microsoft.com/office/drawing/2014/main" id="{0A5D64F5-245B-46D2-914E-A7239CAEA17B}"/>
            </a:ext>
          </a:extLst>
        </xdr:cNvPr>
        <xdr:cNvSpPr/>
      </xdr:nvSpPr>
      <xdr:spPr>
        <a:xfrm rot="13289607">
          <a:off x="7739636" y="4931749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12</xdr:col>
      <xdr:colOff>17639</xdr:colOff>
      <xdr:row>17</xdr:row>
      <xdr:rowOff>141111</xdr:rowOff>
    </xdr:from>
    <xdr:to>
      <xdr:col>14</xdr:col>
      <xdr:colOff>165805</xdr:colOff>
      <xdr:row>24</xdr:row>
      <xdr:rowOff>84667</xdr:rowOff>
    </xdr:to>
    <xdr:sp macro="" textlink="">
      <xdr:nvSpPr>
        <xdr:cNvPr id="131" name="Freeform 263">
          <a:extLst>
            <a:ext uri="{FF2B5EF4-FFF2-40B4-BE49-F238E27FC236}">
              <a16:creationId xmlns:a16="http://schemas.microsoft.com/office/drawing/2014/main" id="{B9EB6A8D-3935-43CC-A51C-6DA064D341C9}"/>
            </a:ext>
          </a:extLst>
        </xdr:cNvPr>
        <xdr:cNvSpPr/>
      </xdr:nvSpPr>
      <xdr:spPr>
        <a:xfrm>
          <a:off x="7332839" y="3274836"/>
          <a:ext cx="1367366" cy="1277056"/>
        </a:xfrm>
        <a:custGeom>
          <a:avLst/>
          <a:gdLst>
            <a:gd name="connsiteX0" fmla="*/ 0 w 1368777"/>
            <a:gd name="connsiteY0" fmla="*/ 1125361 h 1277056"/>
            <a:gd name="connsiteX1" fmla="*/ 807861 w 1368777"/>
            <a:gd name="connsiteY1" fmla="*/ 1277056 h 1277056"/>
            <a:gd name="connsiteX2" fmla="*/ 991305 w 1368777"/>
            <a:gd name="connsiteY2" fmla="*/ 1090083 h 1277056"/>
            <a:gd name="connsiteX3" fmla="*/ 1368777 w 1368777"/>
            <a:gd name="connsiteY3" fmla="*/ 0 h 12770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68777" h="1277056">
              <a:moveTo>
                <a:pt x="0" y="1125361"/>
              </a:moveTo>
              <a:lnTo>
                <a:pt x="807861" y="1277056"/>
              </a:lnTo>
              <a:lnTo>
                <a:pt x="991305" y="1090083"/>
              </a:lnTo>
              <a:lnTo>
                <a:pt x="1368777" y="0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13</xdr:col>
      <xdr:colOff>68720</xdr:colOff>
      <xdr:row>24</xdr:row>
      <xdr:rowOff>25227</xdr:rowOff>
    </xdr:from>
    <xdr:to>
      <xdr:col>13</xdr:col>
      <xdr:colOff>116445</xdr:colOff>
      <xdr:row>24</xdr:row>
      <xdr:rowOff>156532</xdr:rowOff>
    </xdr:to>
    <xdr:sp macro="" textlink="">
      <xdr:nvSpPr>
        <xdr:cNvPr id="132" name="Flowchart: Decision 131">
          <a:extLst>
            <a:ext uri="{FF2B5EF4-FFF2-40B4-BE49-F238E27FC236}">
              <a16:creationId xmlns:a16="http://schemas.microsoft.com/office/drawing/2014/main" id="{603E3325-0EAE-4F1F-9772-EC6CAAD30E39}"/>
            </a:ext>
          </a:extLst>
        </xdr:cNvPr>
        <xdr:cNvSpPr/>
      </xdr:nvSpPr>
      <xdr:spPr>
        <a:xfrm rot="16488207">
          <a:off x="7951730" y="4534242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13</xdr:col>
      <xdr:colOff>206420</xdr:colOff>
      <xdr:row>24</xdr:row>
      <xdr:rowOff>42525</xdr:rowOff>
    </xdr:from>
    <xdr:to>
      <xdr:col>13</xdr:col>
      <xdr:colOff>337725</xdr:colOff>
      <xdr:row>24</xdr:row>
      <xdr:rowOff>90250</xdr:rowOff>
    </xdr:to>
    <xdr:sp macro="" textlink="">
      <xdr:nvSpPr>
        <xdr:cNvPr id="133" name="Flowchart: Decision 132">
          <a:extLst>
            <a:ext uri="{FF2B5EF4-FFF2-40B4-BE49-F238E27FC236}">
              <a16:creationId xmlns:a16="http://schemas.microsoft.com/office/drawing/2014/main" id="{657649DA-0CFA-4EBF-BB8E-A72680E89684}"/>
            </a:ext>
          </a:extLst>
        </xdr:cNvPr>
        <xdr:cNvSpPr/>
      </xdr:nvSpPr>
      <xdr:spPr>
        <a:xfrm rot="1750397">
          <a:off x="8131220" y="4509750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13</xdr:col>
      <xdr:colOff>31619</xdr:colOff>
      <xdr:row>25</xdr:row>
      <xdr:rowOff>48648</xdr:rowOff>
    </xdr:from>
    <xdr:to>
      <xdr:col>13</xdr:col>
      <xdr:colOff>162924</xdr:colOff>
      <xdr:row>25</xdr:row>
      <xdr:rowOff>96373</xdr:rowOff>
    </xdr:to>
    <xdr:sp macro="" textlink="">
      <xdr:nvSpPr>
        <xdr:cNvPr id="134" name="Flowchart: Decision 133">
          <a:extLst>
            <a:ext uri="{FF2B5EF4-FFF2-40B4-BE49-F238E27FC236}">
              <a16:creationId xmlns:a16="http://schemas.microsoft.com/office/drawing/2014/main" id="{374982C5-B549-41B5-9F8B-48470F842ABD}"/>
            </a:ext>
          </a:extLst>
        </xdr:cNvPr>
        <xdr:cNvSpPr/>
      </xdr:nvSpPr>
      <xdr:spPr>
        <a:xfrm rot="1750397">
          <a:off x="7956419" y="4706373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14</xdr:col>
      <xdr:colOff>95729</xdr:colOff>
      <xdr:row>18</xdr:row>
      <xdr:rowOff>20177</xdr:rowOff>
    </xdr:from>
    <xdr:to>
      <xdr:col>14</xdr:col>
      <xdr:colOff>356560</xdr:colOff>
      <xdr:row>18</xdr:row>
      <xdr:rowOff>65896</xdr:rowOff>
    </xdr:to>
    <xdr:sp macro="" textlink="">
      <xdr:nvSpPr>
        <xdr:cNvPr id="135" name="Flowchart: Decision 134">
          <a:extLst>
            <a:ext uri="{FF2B5EF4-FFF2-40B4-BE49-F238E27FC236}">
              <a16:creationId xmlns:a16="http://schemas.microsoft.com/office/drawing/2014/main" id="{529E3842-0E0E-4BAB-AA24-DC6EDB6C2560}"/>
            </a:ext>
          </a:extLst>
        </xdr:cNvPr>
        <xdr:cNvSpPr/>
      </xdr:nvSpPr>
      <xdr:spPr>
        <a:xfrm rot="1173127">
          <a:off x="8630129" y="3344402"/>
          <a:ext cx="260831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14</xdr:col>
      <xdr:colOff>143892</xdr:colOff>
      <xdr:row>17</xdr:row>
      <xdr:rowOff>106856</xdr:rowOff>
    </xdr:from>
    <xdr:to>
      <xdr:col>14</xdr:col>
      <xdr:colOff>368946</xdr:colOff>
      <xdr:row>17</xdr:row>
      <xdr:rowOff>176947</xdr:rowOff>
    </xdr:to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87BACD14-E83B-4F4F-BF99-60EB4A88802B}"/>
            </a:ext>
          </a:extLst>
        </xdr:cNvPr>
        <xdr:cNvSpPr/>
      </xdr:nvSpPr>
      <xdr:spPr>
        <a:xfrm rot="1165563">
          <a:off x="8678292" y="3240581"/>
          <a:ext cx="225054" cy="70091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14</xdr:col>
      <xdr:colOff>454980</xdr:colOff>
      <xdr:row>13</xdr:row>
      <xdr:rowOff>27786</xdr:rowOff>
    </xdr:from>
    <xdr:to>
      <xdr:col>14</xdr:col>
      <xdr:colOff>580712</xdr:colOff>
      <xdr:row>13</xdr:row>
      <xdr:rowOff>165359</xdr:rowOff>
    </xdr:to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AFBFADC4-660C-42CE-9473-9019D0B5FD25}"/>
            </a:ext>
          </a:extLst>
        </xdr:cNvPr>
        <xdr:cNvSpPr/>
      </xdr:nvSpPr>
      <xdr:spPr>
        <a:xfrm rot="1165563">
          <a:off x="8989380" y="2399511"/>
          <a:ext cx="125732" cy="137573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14</xdr:col>
      <xdr:colOff>186973</xdr:colOff>
      <xdr:row>13</xdr:row>
      <xdr:rowOff>158750</xdr:rowOff>
    </xdr:from>
    <xdr:to>
      <xdr:col>14</xdr:col>
      <xdr:colOff>465667</xdr:colOff>
      <xdr:row>17</xdr:row>
      <xdr:rowOff>77612</xdr:rowOff>
    </xdr:to>
    <xdr:sp macro="" textlink="">
      <xdr:nvSpPr>
        <xdr:cNvPr id="138" name="Freeform 2">
          <a:extLst>
            <a:ext uri="{FF2B5EF4-FFF2-40B4-BE49-F238E27FC236}">
              <a16:creationId xmlns:a16="http://schemas.microsoft.com/office/drawing/2014/main" id="{34979068-4437-44EF-B2C2-C6CF68235AE7}"/>
            </a:ext>
          </a:extLst>
        </xdr:cNvPr>
        <xdr:cNvSpPr/>
      </xdr:nvSpPr>
      <xdr:spPr>
        <a:xfrm>
          <a:off x="8721373" y="2530475"/>
          <a:ext cx="278694" cy="680862"/>
        </a:xfrm>
        <a:custGeom>
          <a:avLst/>
          <a:gdLst>
            <a:gd name="connsiteX0" fmla="*/ 278694 w 278694"/>
            <a:gd name="connsiteY0" fmla="*/ 0 h 680862"/>
            <a:gd name="connsiteX1" fmla="*/ 0 w 278694"/>
            <a:gd name="connsiteY1" fmla="*/ 680862 h 68086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78694" h="680862">
              <a:moveTo>
                <a:pt x="278694" y="0"/>
              </a:moveTo>
              <a:lnTo>
                <a:pt x="0" y="680862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14</xdr:col>
      <xdr:colOff>197215</xdr:colOff>
      <xdr:row>13</xdr:row>
      <xdr:rowOff>123236</xdr:rowOff>
    </xdr:from>
    <xdr:to>
      <xdr:col>14</xdr:col>
      <xdr:colOff>534434</xdr:colOff>
      <xdr:row>17</xdr:row>
      <xdr:rowOff>185079</xdr:rowOff>
    </xdr:to>
    <xdr:sp macro="" textlink="">
      <xdr:nvSpPr>
        <xdr:cNvPr id="139" name="Freeform 206">
          <a:extLst>
            <a:ext uri="{FF2B5EF4-FFF2-40B4-BE49-F238E27FC236}">
              <a16:creationId xmlns:a16="http://schemas.microsoft.com/office/drawing/2014/main" id="{C71EEDE6-1729-42B5-A1AE-ECC3009CAB76}"/>
            </a:ext>
          </a:extLst>
        </xdr:cNvPr>
        <xdr:cNvSpPr/>
      </xdr:nvSpPr>
      <xdr:spPr>
        <a:xfrm>
          <a:off x="8731615" y="2494961"/>
          <a:ext cx="337219" cy="823843"/>
        </a:xfrm>
        <a:custGeom>
          <a:avLst/>
          <a:gdLst>
            <a:gd name="connsiteX0" fmla="*/ 278694 w 278694"/>
            <a:gd name="connsiteY0" fmla="*/ 0 h 680862"/>
            <a:gd name="connsiteX1" fmla="*/ 0 w 278694"/>
            <a:gd name="connsiteY1" fmla="*/ 680862 h 68086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78694" h="680862">
              <a:moveTo>
                <a:pt x="278694" y="0"/>
              </a:moveTo>
              <a:lnTo>
                <a:pt x="0" y="680862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14</xdr:col>
      <xdr:colOff>406268</xdr:colOff>
      <xdr:row>13</xdr:row>
      <xdr:rowOff>173413</xdr:rowOff>
    </xdr:from>
    <xdr:to>
      <xdr:col>14</xdr:col>
      <xdr:colOff>537116</xdr:colOff>
      <xdr:row>14</xdr:row>
      <xdr:rowOff>28632</xdr:rowOff>
    </xdr:to>
    <xdr:sp macro="" textlink="">
      <xdr:nvSpPr>
        <xdr:cNvPr id="140" name="Flowchart: Decision 139">
          <a:extLst>
            <a:ext uri="{FF2B5EF4-FFF2-40B4-BE49-F238E27FC236}">
              <a16:creationId xmlns:a16="http://schemas.microsoft.com/office/drawing/2014/main" id="{91DAA293-DF0E-46CF-A722-E5ACA5084F6E}"/>
            </a:ext>
          </a:extLst>
        </xdr:cNvPr>
        <xdr:cNvSpPr/>
      </xdr:nvSpPr>
      <xdr:spPr>
        <a:xfrm rot="1313563">
          <a:off x="8940668" y="2545138"/>
          <a:ext cx="130848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14</xdr:col>
      <xdr:colOff>160028</xdr:colOff>
      <xdr:row>17</xdr:row>
      <xdr:rowOff>22431</xdr:rowOff>
    </xdr:from>
    <xdr:to>
      <xdr:col>14</xdr:col>
      <xdr:colOff>290876</xdr:colOff>
      <xdr:row>17</xdr:row>
      <xdr:rowOff>68150</xdr:rowOff>
    </xdr:to>
    <xdr:sp macro="" textlink="">
      <xdr:nvSpPr>
        <xdr:cNvPr id="141" name="Flowchart: Decision 140">
          <a:extLst>
            <a:ext uri="{FF2B5EF4-FFF2-40B4-BE49-F238E27FC236}">
              <a16:creationId xmlns:a16="http://schemas.microsoft.com/office/drawing/2014/main" id="{8F17688E-1ABD-4137-B312-32B70B113FDA}"/>
            </a:ext>
          </a:extLst>
        </xdr:cNvPr>
        <xdr:cNvSpPr/>
      </xdr:nvSpPr>
      <xdr:spPr>
        <a:xfrm rot="1313563">
          <a:off x="8694428" y="3156156"/>
          <a:ext cx="130848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13</xdr:col>
      <xdr:colOff>599516</xdr:colOff>
      <xdr:row>11</xdr:row>
      <xdr:rowOff>186511</xdr:rowOff>
    </xdr:from>
    <xdr:to>
      <xdr:col>14</xdr:col>
      <xdr:colOff>58590</xdr:colOff>
      <xdr:row>12</xdr:row>
      <xdr:rowOff>121743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B5709050-0ED2-41C7-BB2A-5E0541C68AC1}"/>
            </a:ext>
          </a:extLst>
        </xdr:cNvPr>
        <xdr:cNvSpPr/>
      </xdr:nvSpPr>
      <xdr:spPr>
        <a:xfrm rot="6903001">
          <a:off x="8495787" y="2205765"/>
          <a:ext cx="125732" cy="68674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14</xdr:col>
      <xdr:colOff>38805</xdr:colOff>
      <xdr:row>12</xdr:row>
      <xdr:rowOff>104605</xdr:rowOff>
    </xdr:from>
    <xdr:to>
      <xdr:col>14</xdr:col>
      <xdr:colOff>444500</xdr:colOff>
      <xdr:row>13</xdr:row>
      <xdr:rowOff>97550</xdr:rowOff>
    </xdr:to>
    <xdr:sp macro="" textlink="">
      <xdr:nvSpPr>
        <xdr:cNvPr id="143" name="Freeform 8">
          <a:extLst>
            <a:ext uri="{FF2B5EF4-FFF2-40B4-BE49-F238E27FC236}">
              <a16:creationId xmlns:a16="http://schemas.microsoft.com/office/drawing/2014/main" id="{0901F2A0-174D-430A-B794-519310F05AB0}"/>
            </a:ext>
          </a:extLst>
        </xdr:cNvPr>
        <xdr:cNvSpPr/>
      </xdr:nvSpPr>
      <xdr:spPr>
        <a:xfrm>
          <a:off x="8573205" y="2285830"/>
          <a:ext cx="405695" cy="183445"/>
        </a:xfrm>
        <a:custGeom>
          <a:avLst/>
          <a:gdLst>
            <a:gd name="connsiteX0" fmla="*/ 0 w 405695"/>
            <a:gd name="connsiteY0" fmla="*/ 0 h 183445"/>
            <a:gd name="connsiteX1" fmla="*/ 405695 w 405695"/>
            <a:gd name="connsiteY1" fmla="*/ 183445 h 183445"/>
            <a:gd name="connsiteX2" fmla="*/ 405695 w 405695"/>
            <a:gd name="connsiteY2" fmla="*/ 183445 h 18344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05695" h="183445">
              <a:moveTo>
                <a:pt x="0" y="0"/>
              </a:moveTo>
              <a:lnTo>
                <a:pt x="405695" y="183445"/>
              </a:lnTo>
              <a:lnTo>
                <a:pt x="405695" y="183445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14</xdr:col>
      <xdr:colOff>60669</xdr:colOff>
      <xdr:row>12</xdr:row>
      <xdr:rowOff>55909</xdr:rowOff>
    </xdr:from>
    <xdr:to>
      <xdr:col>14</xdr:col>
      <xdr:colOff>466364</xdr:colOff>
      <xdr:row>13</xdr:row>
      <xdr:rowOff>48854</xdr:rowOff>
    </xdr:to>
    <xdr:sp macro="" textlink="">
      <xdr:nvSpPr>
        <xdr:cNvPr id="144" name="Freeform 215">
          <a:extLst>
            <a:ext uri="{FF2B5EF4-FFF2-40B4-BE49-F238E27FC236}">
              <a16:creationId xmlns:a16="http://schemas.microsoft.com/office/drawing/2014/main" id="{72472CE7-70DA-4CAD-88CB-CE154078EF25}"/>
            </a:ext>
          </a:extLst>
        </xdr:cNvPr>
        <xdr:cNvSpPr/>
      </xdr:nvSpPr>
      <xdr:spPr>
        <a:xfrm>
          <a:off x="8595069" y="2237134"/>
          <a:ext cx="405695" cy="183445"/>
        </a:xfrm>
        <a:custGeom>
          <a:avLst/>
          <a:gdLst>
            <a:gd name="connsiteX0" fmla="*/ 0 w 405695"/>
            <a:gd name="connsiteY0" fmla="*/ 0 h 183445"/>
            <a:gd name="connsiteX1" fmla="*/ 405695 w 405695"/>
            <a:gd name="connsiteY1" fmla="*/ 183445 h 183445"/>
            <a:gd name="connsiteX2" fmla="*/ 405695 w 405695"/>
            <a:gd name="connsiteY2" fmla="*/ 183445 h 18344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05695" h="183445">
              <a:moveTo>
                <a:pt x="0" y="0"/>
              </a:moveTo>
              <a:lnTo>
                <a:pt x="405695" y="183445"/>
              </a:lnTo>
              <a:lnTo>
                <a:pt x="405695" y="183445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14</xdr:col>
      <xdr:colOff>79114</xdr:colOff>
      <xdr:row>12</xdr:row>
      <xdr:rowOff>38613</xdr:rowOff>
    </xdr:from>
    <xdr:to>
      <xdr:col>14</xdr:col>
      <xdr:colOff>124833</xdr:colOff>
      <xdr:row>12</xdr:row>
      <xdr:rowOff>169461</xdr:rowOff>
    </xdr:to>
    <xdr:sp macro="" textlink="">
      <xdr:nvSpPr>
        <xdr:cNvPr id="145" name="Flowchart: Decision 144">
          <a:extLst>
            <a:ext uri="{FF2B5EF4-FFF2-40B4-BE49-F238E27FC236}">
              <a16:creationId xmlns:a16="http://schemas.microsoft.com/office/drawing/2014/main" id="{830D8185-9C9D-411F-9FC7-5C51F742AA93}"/>
            </a:ext>
          </a:extLst>
        </xdr:cNvPr>
        <xdr:cNvSpPr/>
      </xdr:nvSpPr>
      <xdr:spPr>
        <a:xfrm rot="6919405">
          <a:off x="8570950" y="2262402"/>
          <a:ext cx="130848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14</xdr:col>
      <xdr:colOff>386746</xdr:colOff>
      <xdr:row>12</xdr:row>
      <xdr:rowOff>176901</xdr:rowOff>
    </xdr:from>
    <xdr:to>
      <xdr:col>14</xdr:col>
      <xdr:colOff>432465</xdr:colOff>
      <xdr:row>13</xdr:row>
      <xdr:rowOff>117249</xdr:rowOff>
    </xdr:to>
    <xdr:sp macro="" textlink="">
      <xdr:nvSpPr>
        <xdr:cNvPr id="146" name="Flowchart: Decision 145">
          <a:extLst>
            <a:ext uri="{FF2B5EF4-FFF2-40B4-BE49-F238E27FC236}">
              <a16:creationId xmlns:a16="http://schemas.microsoft.com/office/drawing/2014/main" id="{BEE738D5-2AFC-4FF8-AEB9-8F4761445A6A}"/>
            </a:ext>
          </a:extLst>
        </xdr:cNvPr>
        <xdr:cNvSpPr/>
      </xdr:nvSpPr>
      <xdr:spPr>
        <a:xfrm rot="6919405">
          <a:off x="8878582" y="2400690"/>
          <a:ext cx="130848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11</xdr:col>
      <xdr:colOff>142875</xdr:colOff>
      <xdr:row>14</xdr:row>
      <xdr:rowOff>8929</xdr:rowOff>
    </xdr:from>
    <xdr:to>
      <xdr:col>11</xdr:col>
      <xdr:colOff>342305</xdr:colOff>
      <xdr:row>15</xdr:row>
      <xdr:rowOff>92272</xdr:rowOff>
    </xdr:to>
    <xdr:sp macro="" textlink="">
      <xdr:nvSpPr>
        <xdr:cNvPr id="147" name="Freeform 9">
          <a:extLst>
            <a:ext uri="{FF2B5EF4-FFF2-40B4-BE49-F238E27FC236}">
              <a16:creationId xmlns:a16="http://schemas.microsoft.com/office/drawing/2014/main" id="{57AF17F4-F335-4BCB-9319-8695AB01D54E}"/>
            </a:ext>
          </a:extLst>
        </xdr:cNvPr>
        <xdr:cNvSpPr/>
      </xdr:nvSpPr>
      <xdr:spPr>
        <a:xfrm>
          <a:off x="6848475" y="2571154"/>
          <a:ext cx="199430" cy="273843"/>
        </a:xfrm>
        <a:custGeom>
          <a:avLst/>
          <a:gdLst>
            <a:gd name="connsiteX0" fmla="*/ 0 w 104180"/>
            <a:gd name="connsiteY0" fmla="*/ 0 h 220266"/>
            <a:gd name="connsiteX1" fmla="*/ 104180 w 104180"/>
            <a:gd name="connsiteY1" fmla="*/ 220266 h 2202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04180" h="220266">
              <a:moveTo>
                <a:pt x="0" y="0"/>
              </a:moveTo>
              <a:lnTo>
                <a:pt x="104180" y="220266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11</xdr:col>
      <xdr:colOff>184547</xdr:colOff>
      <xdr:row>13</xdr:row>
      <xdr:rowOff>160735</xdr:rowOff>
    </xdr:from>
    <xdr:to>
      <xdr:col>11</xdr:col>
      <xdr:colOff>401836</xdr:colOff>
      <xdr:row>15</xdr:row>
      <xdr:rowOff>101203</xdr:rowOff>
    </xdr:to>
    <xdr:sp macro="" textlink="">
      <xdr:nvSpPr>
        <xdr:cNvPr id="148" name="Freeform 222">
          <a:extLst>
            <a:ext uri="{FF2B5EF4-FFF2-40B4-BE49-F238E27FC236}">
              <a16:creationId xmlns:a16="http://schemas.microsoft.com/office/drawing/2014/main" id="{5A404817-DC76-4834-AB49-7CE012B9A52E}"/>
            </a:ext>
          </a:extLst>
        </xdr:cNvPr>
        <xdr:cNvSpPr/>
      </xdr:nvSpPr>
      <xdr:spPr>
        <a:xfrm>
          <a:off x="6890147" y="2532460"/>
          <a:ext cx="217289" cy="321468"/>
        </a:xfrm>
        <a:custGeom>
          <a:avLst/>
          <a:gdLst>
            <a:gd name="connsiteX0" fmla="*/ 0 w 104180"/>
            <a:gd name="connsiteY0" fmla="*/ 0 h 220266"/>
            <a:gd name="connsiteX1" fmla="*/ 104180 w 104180"/>
            <a:gd name="connsiteY1" fmla="*/ 220266 h 2202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04180" h="220266">
              <a:moveTo>
                <a:pt x="0" y="0"/>
              </a:moveTo>
              <a:lnTo>
                <a:pt x="104180" y="220266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11</xdr:col>
      <xdr:colOff>270972</xdr:colOff>
      <xdr:row>15</xdr:row>
      <xdr:rowOff>32561</xdr:rowOff>
    </xdr:from>
    <xdr:to>
      <xdr:col>11</xdr:col>
      <xdr:colOff>400977</xdr:colOff>
      <xdr:row>15</xdr:row>
      <xdr:rowOff>78280</xdr:rowOff>
    </xdr:to>
    <xdr:sp macro="" textlink="">
      <xdr:nvSpPr>
        <xdr:cNvPr id="149" name="Flowchart: Decision 148">
          <a:extLst>
            <a:ext uri="{FF2B5EF4-FFF2-40B4-BE49-F238E27FC236}">
              <a16:creationId xmlns:a16="http://schemas.microsoft.com/office/drawing/2014/main" id="{08C071C8-F91F-4F9C-8D93-79B59E80E8FF}"/>
            </a:ext>
          </a:extLst>
        </xdr:cNvPr>
        <xdr:cNvSpPr/>
      </xdr:nvSpPr>
      <xdr:spPr>
        <a:xfrm rot="20170408">
          <a:off x="6976572" y="2785286"/>
          <a:ext cx="130005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11</xdr:col>
      <xdr:colOff>131671</xdr:colOff>
      <xdr:row>14</xdr:row>
      <xdr:rowOff>9343</xdr:rowOff>
    </xdr:from>
    <xdr:to>
      <xdr:col>11</xdr:col>
      <xdr:colOff>261676</xdr:colOff>
      <xdr:row>14</xdr:row>
      <xdr:rowOff>55062</xdr:rowOff>
    </xdr:to>
    <xdr:sp macro="" textlink="">
      <xdr:nvSpPr>
        <xdr:cNvPr id="150" name="Flowchart: Decision 149">
          <a:extLst>
            <a:ext uri="{FF2B5EF4-FFF2-40B4-BE49-F238E27FC236}">
              <a16:creationId xmlns:a16="http://schemas.microsoft.com/office/drawing/2014/main" id="{B20D6EA4-F765-42BF-80EA-D551AF52BA5D}"/>
            </a:ext>
          </a:extLst>
        </xdr:cNvPr>
        <xdr:cNvSpPr/>
      </xdr:nvSpPr>
      <xdr:spPr>
        <a:xfrm rot="19355930">
          <a:off x="6837271" y="2571568"/>
          <a:ext cx="130005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8</xdr:col>
      <xdr:colOff>193476</xdr:colOff>
      <xdr:row>28</xdr:row>
      <xdr:rowOff>95822</xdr:rowOff>
    </xdr:from>
    <xdr:to>
      <xdr:col>8</xdr:col>
      <xdr:colOff>259541</xdr:colOff>
      <xdr:row>33</xdr:row>
      <xdr:rowOff>65484</xdr:rowOff>
    </xdr:to>
    <xdr:cxnSp macro="">
      <xdr:nvCxnSpPr>
        <xdr:cNvPr id="151" name="Straight Connector 150">
          <a:extLst>
            <a:ext uri="{FF2B5EF4-FFF2-40B4-BE49-F238E27FC236}">
              <a16:creationId xmlns:a16="http://schemas.microsoft.com/office/drawing/2014/main" id="{02AD5241-3C31-49E4-945F-142F64C3AD26}"/>
            </a:ext>
          </a:extLst>
        </xdr:cNvPr>
        <xdr:cNvCxnSpPr/>
      </xdr:nvCxnSpPr>
      <xdr:spPr>
        <a:xfrm flipH="1">
          <a:off x="5070276" y="5325047"/>
          <a:ext cx="66065" cy="922162"/>
        </a:xfrm>
        <a:prstGeom prst="line">
          <a:avLst/>
        </a:prstGeom>
        <a:ln w="63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159669</xdr:colOff>
      <xdr:row>29</xdr:row>
      <xdr:rowOff>16685</xdr:rowOff>
    </xdr:from>
    <xdr:to>
      <xdr:col>8</xdr:col>
      <xdr:colOff>290974</xdr:colOff>
      <xdr:row>29</xdr:row>
      <xdr:rowOff>62404</xdr:rowOff>
    </xdr:to>
    <xdr:sp macro="" textlink="">
      <xdr:nvSpPr>
        <xdr:cNvPr id="152" name="Flowchart: Decision 151">
          <a:extLst>
            <a:ext uri="{FF2B5EF4-FFF2-40B4-BE49-F238E27FC236}">
              <a16:creationId xmlns:a16="http://schemas.microsoft.com/office/drawing/2014/main" id="{34746B9A-FD55-4689-ABC0-FAA7C0C11384}"/>
            </a:ext>
          </a:extLst>
        </xdr:cNvPr>
        <xdr:cNvSpPr/>
      </xdr:nvSpPr>
      <xdr:spPr>
        <a:xfrm rot="296090">
          <a:off x="5036469" y="5436410"/>
          <a:ext cx="131305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8</xdr:col>
      <xdr:colOff>109090</xdr:colOff>
      <xdr:row>32</xdr:row>
      <xdr:rowOff>171332</xdr:rowOff>
    </xdr:from>
    <xdr:to>
      <xdr:col>8</xdr:col>
      <xdr:colOff>240395</xdr:colOff>
      <xdr:row>33</xdr:row>
      <xdr:rowOff>26551</xdr:rowOff>
    </xdr:to>
    <xdr:sp macro="" textlink="">
      <xdr:nvSpPr>
        <xdr:cNvPr id="153" name="Flowchart: Decision 152">
          <a:extLst>
            <a:ext uri="{FF2B5EF4-FFF2-40B4-BE49-F238E27FC236}">
              <a16:creationId xmlns:a16="http://schemas.microsoft.com/office/drawing/2014/main" id="{6E82C0A6-DD9B-49A9-88AA-402C67EEC828}"/>
            </a:ext>
          </a:extLst>
        </xdr:cNvPr>
        <xdr:cNvSpPr/>
      </xdr:nvSpPr>
      <xdr:spPr>
        <a:xfrm rot="296090">
          <a:off x="4985890" y="6162557"/>
          <a:ext cx="131305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593912</xdr:colOff>
      <xdr:row>23</xdr:row>
      <xdr:rowOff>2801</xdr:rowOff>
    </xdr:from>
    <xdr:to>
      <xdr:col>8</xdr:col>
      <xdr:colOff>219576</xdr:colOff>
      <xdr:row>30</xdr:row>
      <xdr:rowOff>1441</xdr:rowOff>
    </xdr:to>
    <xdr:sp macro="" textlink="">
      <xdr:nvSpPr>
        <xdr:cNvPr id="154" name="Freeform 273">
          <a:extLst>
            <a:ext uri="{FF2B5EF4-FFF2-40B4-BE49-F238E27FC236}">
              <a16:creationId xmlns:a16="http://schemas.microsoft.com/office/drawing/2014/main" id="{E695B06D-7B95-4C07-89F3-1F2AC293F622}"/>
            </a:ext>
          </a:extLst>
        </xdr:cNvPr>
        <xdr:cNvSpPr/>
      </xdr:nvSpPr>
      <xdr:spPr>
        <a:xfrm>
          <a:off x="1813112" y="4279526"/>
          <a:ext cx="3283264" cy="1332140"/>
        </a:xfrm>
        <a:custGeom>
          <a:avLst/>
          <a:gdLst>
            <a:gd name="connsiteX0" fmla="*/ 3019778 w 3019778"/>
            <a:gd name="connsiteY0" fmla="*/ 853722 h 1125361"/>
            <a:gd name="connsiteX1" fmla="*/ 2384778 w 3019778"/>
            <a:gd name="connsiteY1" fmla="*/ 846667 h 1125361"/>
            <a:gd name="connsiteX2" fmla="*/ 1481667 w 3019778"/>
            <a:gd name="connsiteY2" fmla="*/ 1125361 h 1125361"/>
            <a:gd name="connsiteX3" fmla="*/ 751417 w 3019778"/>
            <a:gd name="connsiteY3" fmla="*/ 924278 h 1125361"/>
            <a:gd name="connsiteX4" fmla="*/ 0 w 3019778"/>
            <a:gd name="connsiteY4" fmla="*/ 0 h 11253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019778" h="1125361">
              <a:moveTo>
                <a:pt x="3019778" y="853722"/>
              </a:moveTo>
              <a:lnTo>
                <a:pt x="2384778" y="846667"/>
              </a:lnTo>
              <a:lnTo>
                <a:pt x="1481667" y="1125361"/>
              </a:lnTo>
              <a:lnTo>
                <a:pt x="751417" y="924278"/>
              </a:lnTo>
              <a:lnTo>
                <a:pt x="0" y="0"/>
              </a:lnTo>
            </a:path>
          </a:pathLst>
        </a:cu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87516</xdr:colOff>
      <xdr:row>28</xdr:row>
      <xdr:rowOff>96791</xdr:rowOff>
    </xdr:from>
    <xdr:to>
      <xdr:col>8</xdr:col>
      <xdr:colOff>133235</xdr:colOff>
      <xdr:row>28</xdr:row>
      <xdr:rowOff>173964</xdr:rowOff>
    </xdr:to>
    <xdr:sp macro="" textlink="">
      <xdr:nvSpPr>
        <xdr:cNvPr id="155" name="Flowchart: Decision 154">
          <a:extLst>
            <a:ext uri="{FF2B5EF4-FFF2-40B4-BE49-F238E27FC236}">
              <a16:creationId xmlns:a16="http://schemas.microsoft.com/office/drawing/2014/main" id="{257DD398-73EA-4335-8159-F74E6B0A1F66}"/>
            </a:ext>
          </a:extLst>
        </xdr:cNvPr>
        <xdr:cNvSpPr/>
      </xdr:nvSpPr>
      <xdr:spPr>
        <a:xfrm rot="16200000">
          <a:off x="4948589" y="5341743"/>
          <a:ext cx="77173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604095</xdr:colOff>
      <xdr:row>23</xdr:row>
      <xdr:rowOff>126219</xdr:rowOff>
    </xdr:from>
    <xdr:to>
      <xdr:col>2</xdr:col>
      <xdr:colOff>198735</xdr:colOff>
      <xdr:row>24</xdr:row>
      <xdr:rowOff>150978</xdr:rowOff>
    </xdr:to>
    <xdr:sp macro="" textlink="">
      <xdr:nvSpPr>
        <xdr:cNvPr id="156" name="Rectangle 155">
          <a:extLst>
            <a:ext uri="{FF2B5EF4-FFF2-40B4-BE49-F238E27FC236}">
              <a16:creationId xmlns:a16="http://schemas.microsoft.com/office/drawing/2014/main" id="{783B7402-E4D6-4E6B-9B51-2A0EFE816A19}"/>
            </a:ext>
          </a:extLst>
        </xdr:cNvPr>
        <xdr:cNvSpPr/>
      </xdr:nvSpPr>
      <xdr:spPr>
        <a:xfrm rot="19313819">
          <a:off x="1213695" y="4402944"/>
          <a:ext cx="204240" cy="215259"/>
        </a:xfrm>
        <a:prstGeom prst="rect">
          <a:avLst/>
        </a:prstGeom>
        <a:solidFill>
          <a:srgbClr val="00B0F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32340</xdr:colOff>
      <xdr:row>31</xdr:row>
      <xdr:rowOff>48564</xdr:rowOff>
    </xdr:from>
    <xdr:to>
      <xdr:col>5</xdr:col>
      <xdr:colOff>219178</xdr:colOff>
      <xdr:row>31</xdr:row>
      <xdr:rowOff>171889</xdr:rowOff>
    </xdr:to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6ED12B34-FF04-4CA1-9D04-627578EB8918}"/>
            </a:ext>
          </a:extLst>
        </xdr:cNvPr>
        <xdr:cNvSpPr/>
      </xdr:nvSpPr>
      <xdr:spPr>
        <a:xfrm rot="17298815">
          <a:off x="3188296" y="5606840"/>
          <a:ext cx="123325" cy="186838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309775</xdr:colOff>
      <xdr:row>27</xdr:row>
      <xdr:rowOff>76712</xdr:rowOff>
    </xdr:from>
    <xdr:to>
      <xdr:col>4</xdr:col>
      <xdr:colOff>416856</xdr:colOff>
      <xdr:row>28</xdr:row>
      <xdr:rowOff>16370</xdr:rowOff>
    </xdr:to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CEC603B5-ABAA-40A9-9DE4-7F67A7A7E429}"/>
            </a:ext>
          </a:extLst>
        </xdr:cNvPr>
        <xdr:cNvSpPr/>
      </xdr:nvSpPr>
      <xdr:spPr>
        <a:xfrm rot="19719892">
          <a:off x="2805325" y="4886837"/>
          <a:ext cx="107081" cy="120633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54819</xdr:colOff>
      <xdr:row>32</xdr:row>
      <xdr:rowOff>133687</xdr:rowOff>
    </xdr:from>
    <xdr:to>
      <xdr:col>3</xdr:col>
      <xdr:colOff>112047</xdr:colOff>
      <xdr:row>33</xdr:row>
      <xdr:rowOff>50268</xdr:rowOff>
    </xdr:to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4BA2371B-8985-4F26-892A-4D69B9AB5496}"/>
            </a:ext>
          </a:extLst>
        </xdr:cNvPr>
        <xdr:cNvSpPr/>
      </xdr:nvSpPr>
      <xdr:spPr>
        <a:xfrm rot="4266163">
          <a:off x="1858692" y="6149839"/>
          <a:ext cx="107081" cy="57228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121188</xdr:colOff>
      <xdr:row>28</xdr:row>
      <xdr:rowOff>12193</xdr:rowOff>
    </xdr:from>
    <xdr:to>
      <xdr:col>4</xdr:col>
      <xdr:colOff>323088</xdr:colOff>
      <xdr:row>33</xdr:row>
      <xdr:rowOff>3369</xdr:rowOff>
    </xdr:to>
    <xdr:sp macro="" textlink="">
      <xdr:nvSpPr>
        <xdr:cNvPr id="160" name="Freeform 19">
          <a:extLst>
            <a:ext uri="{FF2B5EF4-FFF2-40B4-BE49-F238E27FC236}">
              <a16:creationId xmlns:a16="http://schemas.microsoft.com/office/drawing/2014/main" id="{BCE37AF7-1557-432F-9429-59548AF0E6F1}"/>
            </a:ext>
          </a:extLst>
        </xdr:cNvPr>
        <xdr:cNvSpPr/>
      </xdr:nvSpPr>
      <xdr:spPr>
        <a:xfrm>
          <a:off x="1995708" y="5053585"/>
          <a:ext cx="826740" cy="905576"/>
        </a:xfrm>
        <a:custGeom>
          <a:avLst/>
          <a:gdLst>
            <a:gd name="connsiteX0" fmla="*/ 794742 w 794742"/>
            <a:gd name="connsiteY0" fmla="*/ 0 h 255985"/>
            <a:gd name="connsiteX1" fmla="*/ 0 w 794742"/>
            <a:gd name="connsiteY1" fmla="*/ 255985 h 255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794742" h="255985">
              <a:moveTo>
                <a:pt x="794742" y="0"/>
              </a:moveTo>
              <a:lnTo>
                <a:pt x="0" y="255985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103899</xdr:colOff>
      <xdr:row>27</xdr:row>
      <xdr:rowOff>140208</xdr:rowOff>
    </xdr:from>
    <xdr:to>
      <xdr:col>4</xdr:col>
      <xdr:colOff>292608</xdr:colOff>
      <xdr:row>32</xdr:row>
      <xdr:rowOff>145143</xdr:rowOff>
    </xdr:to>
    <xdr:sp macro="" textlink="">
      <xdr:nvSpPr>
        <xdr:cNvPr id="161" name="Freeform 313">
          <a:extLst>
            <a:ext uri="{FF2B5EF4-FFF2-40B4-BE49-F238E27FC236}">
              <a16:creationId xmlns:a16="http://schemas.microsoft.com/office/drawing/2014/main" id="{D2D46D51-9AC3-4E04-8E0F-B72A885F9C11}"/>
            </a:ext>
          </a:extLst>
        </xdr:cNvPr>
        <xdr:cNvSpPr/>
      </xdr:nvSpPr>
      <xdr:spPr>
        <a:xfrm>
          <a:off x="1978419" y="4998720"/>
          <a:ext cx="813549" cy="919335"/>
        </a:xfrm>
        <a:custGeom>
          <a:avLst/>
          <a:gdLst>
            <a:gd name="connsiteX0" fmla="*/ 794742 w 794742"/>
            <a:gd name="connsiteY0" fmla="*/ 0 h 255985"/>
            <a:gd name="connsiteX1" fmla="*/ 0 w 794742"/>
            <a:gd name="connsiteY1" fmla="*/ 255985 h 255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794742" h="255985">
              <a:moveTo>
                <a:pt x="794742" y="0"/>
              </a:moveTo>
              <a:lnTo>
                <a:pt x="0" y="255985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251864</xdr:colOff>
      <xdr:row>27</xdr:row>
      <xdr:rowOff>147072</xdr:rowOff>
    </xdr:from>
    <xdr:to>
      <xdr:col>4</xdr:col>
      <xdr:colOff>298180</xdr:colOff>
      <xdr:row>28</xdr:row>
      <xdr:rowOff>92593</xdr:rowOff>
    </xdr:to>
    <xdr:sp macro="" textlink="">
      <xdr:nvSpPr>
        <xdr:cNvPr id="162" name="Flowchart: Decision 161">
          <a:extLst>
            <a:ext uri="{FF2B5EF4-FFF2-40B4-BE49-F238E27FC236}">
              <a16:creationId xmlns:a16="http://schemas.microsoft.com/office/drawing/2014/main" id="{E8AF953B-3220-45EE-A7C0-D458D66E3CD6}"/>
            </a:ext>
          </a:extLst>
        </xdr:cNvPr>
        <xdr:cNvSpPr/>
      </xdr:nvSpPr>
      <xdr:spPr>
        <a:xfrm rot="4328453">
          <a:off x="2712587" y="5081759"/>
          <a:ext cx="130005" cy="46316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140989</xdr:colOff>
      <xdr:row>32</xdr:row>
      <xdr:rowOff>53522</xdr:rowOff>
    </xdr:from>
    <xdr:to>
      <xdr:col>3</xdr:col>
      <xdr:colOff>187305</xdr:colOff>
      <xdr:row>32</xdr:row>
      <xdr:rowOff>175115</xdr:rowOff>
    </xdr:to>
    <xdr:sp macro="" textlink="">
      <xdr:nvSpPr>
        <xdr:cNvPr id="163" name="Flowchart: Decision 162">
          <a:extLst>
            <a:ext uri="{FF2B5EF4-FFF2-40B4-BE49-F238E27FC236}">
              <a16:creationId xmlns:a16="http://schemas.microsoft.com/office/drawing/2014/main" id="{F5E2FAD3-04FD-4596-9E11-15AC614A2AB6}"/>
            </a:ext>
          </a:extLst>
        </xdr:cNvPr>
        <xdr:cNvSpPr/>
      </xdr:nvSpPr>
      <xdr:spPr>
        <a:xfrm rot="3410198">
          <a:off x="1979651" y="5836839"/>
          <a:ext cx="121593" cy="46316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9</xdr:col>
      <xdr:colOff>449974</xdr:colOff>
      <xdr:row>18</xdr:row>
      <xdr:rowOff>57169</xdr:rowOff>
    </xdr:from>
    <xdr:to>
      <xdr:col>11</xdr:col>
      <xdr:colOff>40736</xdr:colOff>
      <xdr:row>19</xdr:row>
      <xdr:rowOff>78828</xdr:rowOff>
    </xdr:to>
    <xdr:cxnSp macro="">
      <xdr:nvCxnSpPr>
        <xdr:cNvPr id="164" name="Straight Connector 163">
          <a:extLst>
            <a:ext uri="{FF2B5EF4-FFF2-40B4-BE49-F238E27FC236}">
              <a16:creationId xmlns:a16="http://schemas.microsoft.com/office/drawing/2014/main" id="{1A763539-E6F2-4EBC-ABE5-AABCA02033FF}"/>
            </a:ext>
          </a:extLst>
        </xdr:cNvPr>
        <xdr:cNvCxnSpPr/>
      </xdr:nvCxnSpPr>
      <xdr:spPr>
        <a:xfrm flipH="1">
          <a:off x="5936374" y="3381394"/>
          <a:ext cx="809962" cy="212159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341586</xdr:colOff>
      <xdr:row>16</xdr:row>
      <xdr:rowOff>59121</xdr:rowOff>
    </xdr:from>
    <xdr:to>
      <xdr:col>9</xdr:col>
      <xdr:colOff>443405</xdr:colOff>
      <xdr:row>17</xdr:row>
      <xdr:rowOff>36129</xdr:rowOff>
    </xdr:to>
    <xdr:sp macro="" textlink="">
      <xdr:nvSpPr>
        <xdr:cNvPr id="165" name="Freeform 27">
          <a:extLst>
            <a:ext uri="{FF2B5EF4-FFF2-40B4-BE49-F238E27FC236}">
              <a16:creationId xmlns:a16="http://schemas.microsoft.com/office/drawing/2014/main" id="{A2345E78-B397-4D98-90F1-FB00D062A580}"/>
            </a:ext>
          </a:extLst>
        </xdr:cNvPr>
        <xdr:cNvSpPr/>
      </xdr:nvSpPr>
      <xdr:spPr>
        <a:xfrm>
          <a:off x="5827986" y="3002346"/>
          <a:ext cx="101819" cy="167508"/>
        </a:xfrm>
        <a:custGeom>
          <a:avLst/>
          <a:gdLst>
            <a:gd name="connsiteX0" fmla="*/ 101819 w 101819"/>
            <a:gd name="connsiteY0" fmla="*/ 0 h 167508"/>
            <a:gd name="connsiteX1" fmla="*/ 0 w 101819"/>
            <a:gd name="connsiteY1" fmla="*/ 167508 h 1675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01819" h="167508">
              <a:moveTo>
                <a:pt x="101819" y="0"/>
              </a:moveTo>
              <a:lnTo>
                <a:pt x="0" y="167508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9</xdr:col>
      <xdr:colOff>388898</xdr:colOff>
      <xdr:row>16</xdr:row>
      <xdr:rowOff>83445</xdr:rowOff>
    </xdr:from>
    <xdr:to>
      <xdr:col>9</xdr:col>
      <xdr:colOff>490717</xdr:colOff>
      <xdr:row>17</xdr:row>
      <xdr:rowOff>60453</xdr:rowOff>
    </xdr:to>
    <xdr:sp macro="" textlink="">
      <xdr:nvSpPr>
        <xdr:cNvPr id="166" name="Freeform 320">
          <a:extLst>
            <a:ext uri="{FF2B5EF4-FFF2-40B4-BE49-F238E27FC236}">
              <a16:creationId xmlns:a16="http://schemas.microsoft.com/office/drawing/2014/main" id="{82543B4F-3ED8-417E-B2F9-C701295271D7}"/>
            </a:ext>
          </a:extLst>
        </xdr:cNvPr>
        <xdr:cNvSpPr/>
      </xdr:nvSpPr>
      <xdr:spPr>
        <a:xfrm>
          <a:off x="5875298" y="3026670"/>
          <a:ext cx="101819" cy="167508"/>
        </a:xfrm>
        <a:custGeom>
          <a:avLst/>
          <a:gdLst>
            <a:gd name="connsiteX0" fmla="*/ 101819 w 101819"/>
            <a:gd name="connsiteY0" fmla="*/ 0 h 167508"/>
            <a:gd name="connsiteX1" fmla="*/ 0 w 101819"/>
            <a:gd name="connsiteY1" fmla="*/ 167508 h 1675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01819" h="167508">
              <a:moveTo>
                <a:pt x="101819" y="0"/>
              </a:moveTo>
              <a:lnTo>
                <a:pt x="0" y="167508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464588</xdr:colOff>
      <xdr:row>21</xdr:row>
      <xdr:rowOff>83144</xdr:rowOff>
    </xdr:from>
    <xdr:to>
      <xdr:col>3</xdr:col>
      <xdr:colOff>3947</xdr:colOff>
      <xdr:row>21</xdr:row>
      <xdr:rowOff>145790</xdr:rowOff>
    </xdr:to>
    <xdr:sp macro="" textlink="">
      <xdr:nvSpPr>
        <xdr:cNvPr id="167" name="TextBox 169">
          <a:extLst>
            <a:ext uri="{FF2B5EF4-FFF2-40B4-BE49-F238E27FC236}">
              <a16:creationId xmlns:a16="http://schemas.microsoft.com/office/drawing/2014/main" id="{E6B4DA32-CD94-40EB-9EE8-44E380416A9B}"/>
            </a:ext>
          </a:extLst>
        </xdr:cNvPr>
        <xdr:cNvSpPr txBox="1"/>
      </xdr:nvSpPr>
      <xdr:spPr>
        <a:xfrm>
          <a:off x="1683788" y="3978869"/>
          <a:ext cx="148959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133</a:t>
          </a:r>
        </a:p>
      </xdr:txBody>
    </xdr:sp>
    <xdr:clientData/>
  </xdr:twoCellAnchor>
  <xdr:twoCellAnchor>
    <xdr:from>
      <xdr:col>6</xdr:col>
      <xdr:colOff>304345</xdr:colOff>
      <xdr:row>29</xdr:row>
      <xdr:rowOff>19291</xdr:rowOff>
    </xdr:from>
    <xdr:to>
      <xdr:col>7</xdr:col>
      <xdr:colOff>93053</xdr:colOff>
      <xdr:row>29</xdr:row>
      <xdr:rowOff>81937</xdr:rowOff>
    </xdr:to>
    <xdr:sp macro="" textlink="">
      <xdr:nvSpPr>
        <xdr:cNvPr id="168" name="TextBox 169">
          <a:extLst>
            <a:ext uri="{FF2B5EF4-FFF2-40B4-BE49-F238E27FC236}">
              <a16:creationId xmlns:a16="http://schemas.microsoft.com/office/drawing/2014/main" id="{47A81F83-D7F2-43E0-8B46-0722C8109C42}"/>
            </a:ext>
          </a:extLst>
        </xdr:cNvPr>
        <xdr:cNvSpPr txBox="1"/>
      </xdr:nvSpPr>
      <xdr:spPr>
        <a:xfrm rot="20485549">
          <a:off x="3961945" y="5439016"/>
          <a:ext cx="398308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 baseline="0"/>
            <a:t>Gandul - Balaraja  </a:t>
          </a:r>
          <a:endParaRPr lang="en-US" sz="400" b="1"/>
        </a:p>
      </xdr:txBody>
    </xdr:sp>
    <xdr:clientData/>
  </xdr:twoCellAnchor>
  <xdr:twoCellAnchor>
    <xdr:from>
      <xdr:col>7</xdr:col>
      <xdr:colOff>590427</xdr:colOff>
      <xdr:row>32</xdr:row>
      <xdr:rowOff>116651</xdr:rowOff>
    </xdr:from>
    <xdr:to>
      <xdr:col>8</xdr:col>
      <xdr:colOff>132564</xdr:colOff>
      <xdr:row>32</xdr:row>
      <xdr:rowOff>179297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5FDCD1A4-4D62-4A5C-A705-608CADDD8763}"/>
            </a:ext>
          </a:extLst>
        </xdr:cNvPr>
        <xdr:cNvSpPr txBox="1"/>
      </xdr:nvSpPr>
      <xdr:spPr>
        <a:xfrm>
          <a:off x="4857627" y="6107876"/>
          <a:ext cx="151737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17A</a:t>
          </a:r>
        </a:p>
      </xdr:txBody>
    </xdr:sp>
    <xdr:clientData/>
  </xdr:twoCellAnchor>
  <xdr:twoCellAnchor>
    <xdr:from>
      <xdr:col>8</xdr:col>
      <xdr:colOff>108441</xdr:colOff>
      <xdr:row>27</xdr:row>
      <xdr:rowOff>82806</xdr:rowOff>
    </xdr:from>
    <xdr:to>
      <xdr:col>8</xdr:col>
      <xdr:colOff>154160</xdr:colOff>
      <xdr:row>27</xdr:row>
      <xdr:rowOff>168090</xdr:rowOff>
    </xdr:to>
    <xdr:sp macro="" textlink="">
      <xdr:nvSpPr>
        <xdr:cNvPr id="170" name="Flowchart: Decision 169">
          <a:extLst>
            <a:ext uri="{FF2B5EF4-FFF2-40B4-BE49-F238E27FC236}">
              <a16:creationId xmlns:a16="http://schemas.microsoft.com/office/drawing/2014/main" id="{549DA6D7-95A1-4B6A-AD32-EB7BDF36B43B}"/>
            </a:ext>
          </a:extLst>
        </xdr:cNvPr>
        <xdr:cNvSpPr/>
      </xdr:nvSpPr>
      <xdr:spPr>
        <a:xfrm rot="16200000">
          <a:off x="4965459" y="5141313"/>
          <a:ext cx="85284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8</xdr:col>
      <xdr:colOff>22710</xdr:colOff>
      <xdr:row>27</xdr:row>
      <xdr:rowOff>141917</xdr:rowOff>
    </xdr:from>
    <xdr:to>
      <xdr:col>8</xdr:col>
      <xdr:colOff>172098</xdr:colOff>
      <xdr:row>28</xdr:row>
      <xdr:rowOff>14063</xdr:rowOff>
    </xdr:to>
    <xdr:sp macro="" textlink="">
      <xdr:nvSpPr>
        <xdr:cNvPr id="171" name="TextBox 169">
          <a:extLst>
            <a:ext uri="{FF2B5EF4-FFF2-40B4-BE49-F238E27FC236}">
              <a16:creationId xmlns:a16="http://schemas.microsoft.com/office/drawing/2014/main" id="{0AD00BD7-3D45-4D96-B303-7D8F5EB75E7D}"/>
            </a:ext>
          </a:extLst>
        </xdr:cNvPr>
        <xdr:cNvSpPr txBox="1"/>
      </xdr:nvSpPr>
      <xdr:spPr>
        <a:xfrm>
          <a:off x="4899510" y="5180642"/>
          <a:ext cx="149388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</a:t>
          </a:r>
        </a:p>
      </xdr:txBody>
    </xdr:sp>
    <xdr:clientData/>
  </xdr:twoCellAnchor>
  <xdr:twoCellAnchor>
    <xdr:from>
      <xdr:col>5</xdr:col>
      <xdr:colOff>310840</xdr:colOff>
      <xdr:row>21</xdr:row>
      <xdr:rowOff>189351</xdr:rowOff>
    </xdr:from>
    <xdr:to>
      <xdr:col>5</xdr:col>
      <xdr:colOff>459107</xdr:colOff>
      <xdr:row>22</xdr:row>
      <xdr:rowOff>61497</xdr:rowOff>
    </xdr:to>
    <xdr:sp macro="" textlink="">
      <xdr:nvSpPr>
        <xdr:cNvPr id="172" name="TextBox 169">
          <a:extLst>
            <a:ext uri="{FF2B5EF4-FFF2-40B4-BE49-F238E27FC236}">
              <a16:creationId xmlns:a16="http://schemas.microsoft.com/office/drawing/2014/main" id="{689DE304-2650-4C4B-A933-2757E65FC455}"/>
            </a:ext>
          </a:extLst>
        </xdr:cNvPr>
        <xdr:cNvSpPr txBox="1"/>
      </xdr:nvSpPr>
      <xdr:spPr>
        <a:xfrm>
          <a:off x="3358840" y="4085076"/>
          <a:ext cx="148267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T.89</a:t>
          </a:r>
        </a:p>
      </xdr:txBody>
    </xdr:sp>
    <xdr:clientData/>
  </xdr:twoCellAnchor>
  <xdr:twoCellAnchor>
    <xdr:from>
      <xdr:col>7</xdr:col>
      <xdr:colOff>571322</xdr:colOff>
      <xdr:row>28</xdr:row>
      <xdr:rowOff>170732</xdr:rowOff>
    </xdr:from>
    <xdr:to>
      <xdr:col>8</xdr:col>
      <xdr:colOff>96579</xdr:colOff>
      <xdr:row>29</xdr:row>
      <xdr:rowOff>42878</xdr:rowOff>
    </xdr:to>
    <xdr:sp macro="" textlink="">
      <xdr:nvSpPr>
        <xdr:cNvPr id="173" name="TextBox 169">
          <a:extLst>
            <a:ext uri="{FF2B5EF4-FFF2-40B4-BE49-F238E27FC236}">
              <a16:creationId xmlns:a16="http://schemas.microsoft.com/office/drawing/2014/main" id="{FDE7B626-93FE-48B5-B061-2F9EE608E737}"/>
            </a:ext>
          </a:extLst>
        </xdr:cNvPr>
        <xdr:cNvSpPr txBox="1"/>
      </xdr:nvSpPr>
      <xdr:spPr>
        <a:xfrm>
          <a:off x="4961614" y="5188209"/>
          <a:ext cx="152442" cy="53854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 228</a:t>
          </a:r>
        </a:p>
      </xdr:txBody>
    </xdr:sp>
    <xdr:clientData/>
  </xdr:twoCellAnchor>
  <xdr:twoCellAnchor>
    <xdr:from>
      <xdr:col>9</xdr:col>
      <xdr:colOff>371170</xdr:colOff>
      <xdr:row>28</xdr:row>
      <xdr:rowOff>49946</xdr:rowOff>
    </xdr:from>
    <xdr:to>
      <xdr:col>9</xdr:col>
      <xdr:colOff>524495</xdr:colOff>
      <xdr:row>28</xdr:row>
      <xdr:rowOff>112592</xdr:rowOff>
    </xdr:to>
    <xdr:sp macro="" textlink="">
      <xdr:nvSpPr>
        <xdr:cNvPr id="174" name="TextBox 169">
          <a:extLst>
            <a:ext uri="{FF2B5EF4-FFF2-40B4-BE49-F238E27FC236}">
              <a16:creationId xmlns:a16="http://schemas.microsoft.com/office/drawing/2014/main" id="{CBFB3D2D-F86A-4276-816B-C25DEF629653}"/>
            </a:ext>
          </a:extLst>
        </xdr:cNvPr>
        <xdr:cNvSpPr txBox="1"/>
      </xdr:nvSpPr>
      <xdr:spPr>
        <a:xfrm>
          <a:off x="5857570" y="5279171"/>
          <a:ext cx="153325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 56</a:t>
          </a:r>
        </a:p>
      </xdr:txBody>
    </xdr:sp>
    <xdr:clientData/>
  </xdr:twoCellAnchor>
  <xdr:twoCellAnchor>
    <xdr:from>
      <xdr:col>12</xdr:col>
      <xdr:colOff>103610</xdr:colOff>
      <xdr:row>34</xdr:row>
      <xdr:rowOff>127928</xdr:rowOff>
    </xdr:from>
    <xdr:to>
      <xdr:col>12</xdr:col>
      <xdr:colOff>253882</xdr:colOff>
      <xdr:row>35</xdr:row>
      <xdr:rowOff>74</xdr:rowOff>
    </xdr:to>
    <xdr:sp macro="" textlink="">
      <xdr:nvSpPr>
        <xdr:cNvPr id="175" name="TextBox 169">
          <a:extLst>
            <a:ext uri="{FF2B5EF4-FFF2-40B4-BE49-F238E27FC236}">
              <a16:creationId xmlns:a16="http://schemas.microsoft.com/office/drawing/2014/main" id="{6AB6869A-A2C7-444E-B537-A8848B949043}"/>
            </a:ext>
          </a:extLst>
        </xdr:cNvPr>
        <xdr:cNvSpPr txBox="1"/>
      </xdr:nvSpPr>
      <xdr:spPr>
        <a:xfrm>
          <a:off x="7418810" y="6500153"/>
          <a:ext cx="150272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19</a:t>
          </a:r>
        </a:p>
      </xdr:txBody>
    </xdr:sp>
    <xdr:clientData/>
  </xdr:twoCellAnchor>
  <xdr:twoCellAnchor>
    <xdr:from>
      <xdr:col>8</xdr:col>
      <xdr:colOff>83352</xdr:colOff>
      <xdr:row>37</xdr:row>
      <xdr:rowOff>102527</xdr:rowOff>
    </xdr:from>
    <xdr:to>
      <xdr:col>8</xdr:col>
      <xdr:colOff>490064</xdr:colOff>
      <xdr:row>38</xdr:row>
      <xdr:rowOff>5963</xdr:rowOff>
    </xdr:to>
    <xdr:sp macro="" textlink="">
      <xdr:nvSpPr>
        <xdr:cNvPr id="176" name="TextBox 54">
          <a:extLst>
            <a:ext uri="{FF2B5EF4-FFF2-40B4-BE49-F238E27FC236}">
              <a16:creationId xmlns:a16="http://schemas.microsoft.com/office/drawing/2014/main" id="{34B43582-F255-479C-8224-023E9C11589E}"/>
            </a:ext>
          </a:extLst>
        </xdr:cNvPr>
        <xdr:cNvSpPr txBox="1"/>
      </xdr:nvSpPr>
      <xdr:spPr>
        <a:xfrm>
          <a:off x="4960152" y="7046252"/>
          <a:ext cx="406712" cy="93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DEPOK</a:t>
          </a:r>
          <a:r>
            <a:rPr lang="en-US" sz="600" b="1" baseline="0"/>
            <a:t> 150</a:t>
          </a:r>
          <a:endParaRPr lang="en-US" sz="600" b="1"/>
        </a:p>
      </xdr:txBody>
    </xdr:sp>
    <xdr:clientData/>
  </xdr:twoCellAnchor>
  <xdr:twoCellAnchor>
    <xdr:from>
      <xdr:col>8</xdr:col>
      <xdr:colOff>92116</xdr:colOff>
      <xdr:row>30</xdr:row>
      <xdr:rowOff>49091</xdr:rowOff>
    </xdr:from>
    <xdr:to>
      <xdr:col>8</xdr:col>
      <xdr:colOff>154762</xdr:colOff>
      <xdr:row>31</xdr:row>
      <xdr:rowOff>60760</xdr:rowOff>
    </xdr:to>
    <xdr:sp macro="" textlink="">
      <xdr:nvSpPr>
        <xdr:cNvPr id="177" name="TextBox 169">
          <a:extLst>
            <a:ext uri="{FF2B5EF4-FFF2-40B4-BE49-F238E27FC236}">
              <a16:creationId xmlns:a16="http://schemas.microsoft.com/office/drawing/2014/main" id="{44ACE8A2-FE18-41BF-8285-C717FD4576F5}"/>
            </a:ext>
          </a:extLst>
        </xdr:cNvPr>
        <xdr:cNvSpPr txBox="1"/>
      </xdr:nvSpPr>
      <xdr:spPr>
        <a:xfrm rot="16520473">
          <a:off x="4899154" y="5729078"/>
          <a:ext cx="202169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18 Tower</a:t>
          </a:r>
        </a:p>
      </xdr:txBody>
    </xdr:sp>
    <xdr:clientData/>
  </xdr:twoCellAnchor>
  <xdr:twoCellAnchor>
    <xdr:from>
      <xdr:col>11</xdr:col>
      <xdr:colOff>231031</xdr:colOff>
      <xdr:row>13</xdr:row>
      <xdr:rowOff>124219</xdr:rowOff>
    </xdr:from>
    <xdr:to>
      <xdr:col>11</xdr:col>
      <xdr:colOff>390122</xdr:colOff>
      <xdr:row>13</xdr:row>
      <xdr:rowOff>186865</xdr:rowOff>
    </xdr:to>
    <xdr:sp macro="" textlink="">
      <xdr:nvSpPr>
        <xdr:cNvPr id="178" name="TextBox 180">
          <a:extLst>
            <a:ext uri="{FF2B5EF4-FFF2-40B4-BE49-F238E27FC236}">
              <a16:creationId xmlns:a16="http://schemas.microsoft.com/office/drawing/2014/main" id="{B7F25542-A2EA-4295-809E-461477F6953D}"/>
            </a:ext>
          </a:extLst>
        </xdr:cNvPr>
        <xdr:cNvSpPr txBox="1"/>
      </xdr:nvSpPr>
      <xdr:spPr>
        <a:xfrm>
          <a:off x="6936631" y="2495944"/>
          <a:ext cx="15909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T.16</a:t>
          </a:r>
        </a:p>
      </xdr:txBody>
    </xdr:sp>
    <xdr:clientData/>
  </xdr:twoCellAnchor>
  <xdr:twoCellAnchor>
    <xdr:from>
      <xdr:col>11</xdr:col>
      <xdr:colOff>383431</xdr:colOff>
      <xdr:row>14</xdr:row>
      <xdr:rowOff>185020</xdr:rowOff>
    </xdr:from>
    <xdr:to>
      <xdr:col>11</xdr:col>
      <xdr:colOff>542522</xdr:colOff>
      <xdr:row>15</xdr:row>
      <xdr:rowOff>57166</xdr:rowOff>
    </xdr:to>
    <xdr:sp macro="" textlink="">
      <xdr:nvSpPr>
        <xdr:cNvPr id="179" name="TextBox 180">
          <a:extLst>
            <a:ext uri="{FF2B5EF4-FFF2-40B4-BE49-F238E27FC236}">
              <a16:creationId xmlns:a16="http://schemas.microsoft.com/office/drawing/2014/main" id="{117B5DE6-BE1B-4809-A54D-D975CFFF5A7A}"/>
            </a:ext>
          </a:extLst>
        </xdr:cNvPr>
        <xdr:cNvSpPr txBox="1"/>
      </xdr:nvSpPr>
      <xdr:spPr>
        <a:xfrm>
          <a:off x="7089031" y="2747245"/>
          <a:ext cx="15909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</a:t>
          </a:r>
        </a:p>
      </xdr:txBody>
    </xdr:sp>
    <xdr:clientData/>
  </xdr:twoCellAnchor>
  <xdr:twoCellAnchor>
    <xdr:from>
      <xdr:col>9</xdr:col>
      <xdr:colOff>355845</xdr:colOff>
      <xdr:row>17</xdr:row>
      <xdr:rowOff>100454</xdr:rowOff>
    </xdr:from>
    <xdr:to>
      <xdr:col>9</xdr:col>
      <xdr:colOff>401564</xdr:colOff>
      <xdr:row>18</xdr:row>
      <xdr:rowOff>187098</xdr:rowOff>
    </xdr:to>
    <xdr:sp macro="" textlink="">
      <xdr:nvSpPr>
        <xdr:cNvPr id="180" name="Freeform 307">
          <a:extLst>
            <a:ext uri="{FF2B5EF4-FFF2-40B4-BE49-F238E27FC236}">
              <a16:creationId xmlns:a16="http://schemas.microsoft.com/office/drawing/2014/main" id="{0A12A283-DCB8-45A4-B847-E57D3FACF032}"/>
            </a:ext>
          </a:extLst>
        </xdr:cNvPr>
        <xdr:cNvSpPr/>
      </xdr:nvSpPr>
      <xdr:spPr>
        <a:xfrm flipH="1">
          <a:off x="5842245" y="3234179"/>
          <a:ext cx="45719" cy="277144"/>
        </a:xfrm>
        <a:custGeom>
          <a:avLst/>
          <a:gdLst>
            <a:gd name="connsiteX0" fmla="*/ 101819 w 101819"/>
            <a:gd name="connsiteY0" fmla="*/ 0 h 167508"/>
            <a:gd name="connsiteX1" fmla="*/ 0 w 101819"/>
            <a:gd name="connsiteY1" fmla="*/ 167508 h 1675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01819" h="167508">
              <a:moveTo>
                <a:pt x="101819" y="0"/>
              </a:moveTo>
              <a:lnTo>
                <a:pt x="0" y="167508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9</xdr:col>
      <xdr:colOff>301148</xdr:colOff>
      <xdr:row>17</xdr:row>
      <xdr:rowOff>95937</xdr:rowOff>
    </xdr:from>
    <xdr:to>
      <xdr:col>9</xdr:col>
      <xdr:colOff>346867</xdr:colOff>
      <xdr:row>18</xdr:row>
      <xdr:rowOff>182581</xdr:rowOff>
    </xdr:to>
    <xdr:sp macro="" textlink="">
      <xdr:nvSpPr>
        <xdr:cNvPr id="181" name="Freeform 316">
          <a:extLst>
            <a:ext uri="{FF2B5EF4-FFF2-40B4-BE49-F238E27FC236}">
              <a16:creationId xmlns:a16="http://schemas.microsoft.com/office/drawing/2014/main" id="{73FA6EE8-5770-401F-B32C-91DBE377DDD7}"/>
            </a:ext>
          </a:extLst>
        </xdr:cNvPr>
        <xdr:cNvSpPr/>
      </xdr:nvSpPr>
      <xdr:spPr>
        <a:xfrm flipH="1">
          <a:off x="5787548" y="3229662"/>
          <a:ext cx="45719" cy="277144"/>
        </a:xfrm>
        <a:custGeom>
          <a:avLst/>
          <a:gdLst>
            <a:gd name="connsiteX0" fmla="*/ 101819 w 101819"/>
            <a:gd name="connsiteY0" fmla="*/ 0 h 167508"/>
            <a:gd name="connsiteX1" fmla="*/ 0 w 101819"/>
            <a:gd name="connsiteY1" fmla="*/ 167508 h 1675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01819" h="167508">
              <a:moveTo>
                <a:pt x="101819" y="0"/>
              </a:moveTo>
              <a:lnTo>
                <a:pt x="0" y="167508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9</xdr:col>
      <xdr:colOff>275144</xdr:colOff>
      <xdr:row>17</xdr:row>
      <xdr:rowOff>138188</xdr:rowOff>
    </xdr:from>
    <xdr:to>
      <xdr:col>9</xdr:col>
      <xdr:colOff>405149</xdr:colOff>
      <xdr:row>17</xdr:row>
      <xdr:rowOff>185221</xdr:rowOff>
    </xdr:to>
    <xdr:sp macro="" textlink="">
      <xdr:nvSpPr>
        <xdr:cNvPr id="182" name="Flowchart: Decision 181">
          <a:extLst>
            <a:ext uri="{FF2B5EF4-FFF2-40B4-BE49-F238E27FC236}">
              <a16:creationId xmlns:a16="http://schemas.microsoft.com/office/drawing/2014/main" id="{C15C7440-269A-40AE-8547-A0E528F7A873}"/>
            </a:ext>
          </a:extLst>
        </xdr:cNvPr>
        <xdr:cNvSpPr/>
      </xdr:nvSpPr>
      <xdr:spPr>
        <a:xfrm rot="20995806">
          <a:off x="5761544" y="3271913"/>
          <a:ext cx="130005" cy="47033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9</xdr:col>
      <xdr:colOff>305487</xdr:colOff>
      <xdr:row>18</xdr:row>
      <xdr:rowOff>126881</xdr:rowOff>
    </xdr:from>
    <xdr:to>
      <xdr:col>9</xdr:col>
      <xdr:colOff>435492</xdr:colOff>
      <xdr:row>18</xdr:row>
      <xdr:rowOff>173914</xdr:rowOff>
    </xdr:to>
    <xdr:sp macro="" textlink="">
      <xdr:nvSpPr>
        <xdr:cNvPr id="183" name="Flowchart: Decision 182">
          <a:extLst>
            <a:ext uri="{FF2B5EF4-FFF2-40B4-BE49-F238E27FC236}">
              <a16:creationId xmlns:a16="http://schemas.microsoft.com/office/drawing/2014/main" id="{0A912082-684E-457C-8C89-B75B08312DA8}"/>
            </a:ext>
          </a:extLst>
        </xdr:cNvPr>
        <xdr:cNvSpPr/>
      </xdr:nvSpPr>
      <xdr:spPr>
        <a:xfrm rot="20995806">
          <a:off x="5791887" y="3451106"/>
          <a:ext cx="130005" cy="47033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9</xdr:col>
      <xdr:colOff>405967</xdr:colOff>
      <xdr:row>17</xdr:row>
      <xdr:rowOff>112841</xdr:rowOff>
    </xdr:from>
    <xdr:to>
      <xdr:col>9</xdr:col>
      <xdr:colOff>556239</xdr:colOff>
      <xdr:row>17</xdr:row>
      <xdr:rowOff>167437</xdr:rowOff>
    </xdr:to>
    <xdr:sp macro="" textlink="">
      <xdr:nvSpPr>
        <xdr:cNvPr id="184" name="TextBox 169">
          <a:extLst>
            <a:ext uri="{FF2B5EF4-FFF2-40B4-BE49-F238E27FC236}">
              <a16:creationId xmlns:a16="http://schemas.microsoft.com/office/drawing/2014/main" id="{07298819-9163-4BAD-9E91-ADE8031B8335}"/>
            </a:ext>
          </a:extLst>
        </xdr:cNvPr>
        <xdr:cNvSpPr txBox="1"/>
      </xdr:nvSpPr>
      <xdr:spPr>
        <a:xfrm>
          <a:off x="6027595" y="3132937"/>
          <a:ext cx="150272" cy="5459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 1</a:t>
          </a:r>
          <a:r>
            <a:rPr lang="id-ID" sz="400" b="1"/>
            <a:t>2</a:t>
          </a:r>
          <a:endParaRPr lang="en-US" sz="400" b="1"/>
        </a:p>
      </xdr:txBody>
    </xdr:sp>
    <xdr:clientData/>
  </xdr:twoCellAnchor>
  <xdr:twoCellAnchor>
    <xdr:from>
      <xdr:col>9</xdr:col>
      <xdr:colOff>181668</xdr:colOff>
      <xdr:row>18</xdr:row>
      <xdr:rowOff>126169</xdr:rowOff>
    </xdr:from>
    <xdr:to>
      <xdr:col>9</xdr:col>
      <xdr:colOff>331940</xdr:colOff>
      <xdr:row>18</xdr:row>
      <xdr:rowOff>188815</xdr:rowOff>
    </xdr:to>
    <xdr:sp macro="" textlink="">
      <xdr:nvSpPr>
        <xdr:cNvPr id="185" name="TextBox 169">
          <a:extLst>
            <a:ext uri="{FF2B5EF4-FFF2-40B4-BE49-F238E27FC236}">
              <a16:creationId xmlns:a16="http://schemas.microsoft.com/office/drawing/2014/main" id="{C38F33DF-EB50-4C6D-9F8F-6AA83F15F4CA}"/>
            </a:ext>
          </a:extLst>
        </xdr:cNvPr>
        <xdr:cNvSpPr txBox="1"/>
      </xdr:nvSpPr>
      <xdr:spPr>
        <a:xfrm>
          <a:off x="5668068" y="3450394"/>
          <a:ext cx="150272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 1</a:t>
          </a:r>
        </a:p>
      </xdr:txBody>
    </xdr:sp>
    <xdr:clientData/>
  </xdr:twoCellAnchor>
  <xdr:twoCellAnchor>
    <xdr:from>
      <xdr:col>8</xdr:col>
      <xdr:colOff>168858</xdr:colOff>
      <xdr:row>22</xdr:row>
      <xdr:rowOff>113638</xdr:rowOff>
    </xdr:from>
    <xdr:to>
      <xdr:col>8</xdr:col>
      <xdr:colOff>214577</xdr:colOff>
      <xdr:row>23</xdr:row>
      <xdr:rowOff>4940</xdr:rowOff>
    </xdr:to>
    <xdr:sp macro="" textlink="">
      <xdr:nvSpPr>
        <xdr:cNvPr id="186" name="Flowchart: Sort 185">
          <a:extLst>
            <a:ext uri="{FF2B5EF4-FFF2-40B4-BE49-F238E27FC236}">
              <a16:creationId xmlns:a16="http://schemas.microsoft.com/office/drawing/2014/main" id="{D93DE5C3-17A1-487A-BB29-33588C659803}"/>
            </a:ext>
          </a:extLst>
        </xdr:cNvPr>
        <xdr:cNvSpPr/>
      </xdr:nvSpPr>
      <xdr:spPr>
        <a:xfrm rot="16499518">
          <a:off x="5027617" y="4217904"/>
          <a:ext cx="81802" cy="45719"/>
        </a:xfrm>
        <a:prstGeom prst="flowChartSor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64111</xdr:colOff>
      <xdr:row>25</xdr:row>
      <xdr:rowOff>189837</xdr:rowOff>
    </xdr:from>
    <xdr:to>
      <xdr:col>8</xdr:col>
      <xdr:colOff>109830</xdr:colOff>
      <xdr:row>26</xdr:row>
      <xdr:rowOff>81139</xdr:rowOff>
    </xdr:to>
    <xdr:sp macro="" textlink="">
      <xdr:nvSpPr>
        <xdr:cNvPr id="187" name="Flowchart: Sort 186">
          <a:extLst>
            <a:ext uri="{FF2B5EF4-FFF2-40B4-BE49-F238E27FC236}">
              <a16:creationId xmlns:a16="http://schemas.microsoft.com/office/drawing/2014/main" id="{B72D45C7-3DF4-4187-B451-8D5719325DB7}"/>
            </a:ext>
          </a:extLst>
        </xdr:cNvPr>
        <xdr:cNvSpPr/>
      </xdr:nvSpPr>
      <xdr:spPr>
        <a:xfrm rot="16499518">
          <a:off x="4922870" y="4865603"/>
          <a:ext cx="81802" cy="45719"/>
        </a:xfrm>
        <a:prstGeom prst="flowChartSor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601875</xdr:colOff>
      <xdr:row>21</xdr:row>
      <xdr:rowOff>59213</xdr:rowOff>
    </xdr:from>
    <xdr:to>
      <xdr:col>9</xdr:col>
      <xdr:colOff>37994</xdr:colOff>
      <xdr:row>21</xdr:row>
      <xdr:rowOff>141015</xdr:rowOff>
    </xdr:to>
    <xdr:sp macro="" textlink="">
      <xdr:nvSpPr>
        <xdr:cNvPr id="188" name="Flowchart: Sort 187">
          <a:extLst>
            <a:ext uri="{FF2B5EF4-FFF2-40B4-BE49-F238E27FC236}">
              <a16:creationId xmlns:a16="http://schemas.microsoft.com/office/drawing/2014/main" id="{CAB36521-E458-4139-9E93-AAFBE7A58F1F}"/>
            </a:ext>
          </a:extLst>
        </xdr:cNvPr>
        <xdr:cNvSpPr/>
      </xdr:nvSpPr>
      <xdr:spPr>
        <a:xfrm rot="18579451">
          <a:off x="5460634" y="3972979"/>
          <a:ext cx="81802" cy="45719"/>
        </a:xfrm>
        <a:prstGeom prst="flowChartSor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9</xdr:col>
      <xdr:colOff>27655</xdr:colOff>
      <xdr:row>21</xdr:row>
      <xdr:rowOff>91870</xdr:rowOff>
    </xdr:from>
    <xdr:to>
      <xdr:col>9</xdr:col>
      <xdr:colOff>73374</xdr:colOff>
      <xdr:row>21</xdr:row>
      <xdr:rowOff>173672</xdr:rowOff>
    </xdr:to>
    <xdr:sp macro="" textlink="">
      <xdr:nvSpPr>
        <xdr:cNvPr id="189" name="Flowchart: Sort 188">
          <a:extLst>
            <a:ext uri="{FF2B5EF4-FFF2-40B4-BE49-F238E27FC236}">
              <a16:creationId xmlns:a16="http://schemas.microsoft.com/office/drawing/2014/main" id="{7DD6E656-7042-4394-9A36-ED4B31011E65}"/>
            </a:ext>
          </a:extLst>
        </xdr:cNvPr>
        <xdr:cNvSpPr/>
      </xdr:nvSpPr>
      <xdr:spPr>
        <a:xfrm rot="18579451">
          <a:off x="5496014" y="4005636"/>
          <a:ext cx="81802" cy="45719"/>
        </a:xfrm>
        <a:prstGeom prst="flowChartSor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147399</xdr:colOff>
      <xdr:row>25</xdr:row>
      <xdr:rowOff>162627</xdr:rowOff>
    </xdr:from>
    <xdr:to>
      <xdr:col>8</xdr:col>
      <xdr:colOff>193118</xdr:colOff>
      <xdr:row>26</xdr:row>
      <xdr:rowOff>53929</xdr:rowOff>
    </xdr:to>
    <xdr:sp macro="" textlink="">
      <xdr:nvSpPr>
        <xdr:cNvPr id="190" name="Flowchart: Sort 189">
          <a:extLst>
            <a:ext uri="{FF2B5EF4-FFF2-40B4-BE49-F238E27FC236}">
              <a16:creationId xmlns:a16="http://schemas.microsoft.com/office/drawing/2014/main" id="{6F114EE5-8EBD-49CF-9E1B-2506CE1FB066}"/>
            </a:ext>
          </a:extLst>
        </xdr:cNvPr>
        <xdr:cNvSpPr/>
      </xdr:nvSpPr>
      <xdr:spPr>
        <a:xfrm rot="17155646">
          <a:off x="5006158" y="4838393"/>
          <a:ext cx="81802" cy="45719"/>
        </a:xfrm>
        <a:prstGeom prst="flowChartSor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190942</xdr:colOff>
      <xdr:row>25</xdr:row>
      <xdr:rowOff>178958</xdr:rowOff>
    </xdr:from>
    <xdr:to>
      <xdr:col>8</xdr:col>
      <xdr:colOff>236661</xdr:colOff>
      <xdr:row>26</xdr:row>
      <xdr:rowOff>70260</xdr:rowOff>
    </xdr:to>
    <xdr:sp macro="" textlink="">
      <xdr:nvSpPr>
        <xdr:cNvPr id="191" name="Flowchart: Sort 190">
          <a:extLst>
            <a:ext uri="{FF2B5EF4-FFF2-40B4-BE49-F238E27FC236}">
              <a16:creationId xmlns:a16="http://schemas.microsoft.com/office/drawing/2014/main" id="{74AB8A69-C71F-47E2-AD57-A2F08226B9B0}"/>
            </a:ext>
          </a:extLst>
        </xdr:cNvPr>
        <xdr:cNvSpPr/>
      </xdr:nvSpPr>
      <xdr:spPr>
        <a:xfrm rot="17155646">
          <a:off x="5049701" y="4854724"/>
          <a:ext cx="81802" cy="45719"/>
        </a:xfrm>
        <a:prstGeom prst="flowChartSor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9</xdr:col>
      <xdr:colOff>77485</xdr:colOff>
      <xdr:row>21</xdr:row>
      <xdr:rowOff>119719</xdr:rowOff>
    </xdr:from>
    <xdr:to>
      <xdr:col>9</xdr:col>
      <xdr:colOff>326568</xdr:colOff>
      <xdr:row>21</xdr:row>
      <xdr:rowOff>182365</xdr:rowOff>
    </xdr:to>
    <xdr:sp macro="" textlink="">
      <xdr:nvSpPr>
        <xdr:cNvPr id="192" name="TextBox 169">
          <a:extLst>
            <a:ext uri="{FF2B5EF4-FFF2-40B4-BE49-F238E27FC236}">
              <a16:creationId xmlns:a16="http://schemas.microsoft.com/office/drawing/2014/main" id="{5546EF98-3D48-4883-89BA-08D10C9FB4AB}"/>
            </a:ext>
          </a:extLst>
        </xdr:cNvPr>
        <xdr:cNvSpPr txBox="1"/>
      </xdr:nvSpPr>
      <xdr:spPr>
        <a:xfrm>
          <a:off x="5563885" y="4015444"/>
          <a:ext cx="249083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SJ. 26 / D25</a:t>
          </a:r>
          <a:r>
            <a:rPr lang="en-US" sz="400" b="1" baseline="0"/>
            <a:t> </a:t>
          </a:r>
          <a:endParaRPr lang="en-US" sz="400" b="1"/>
        </a:p>
      </xdr:txBody>
    </xdr:sp>
    <xdr:clientData/>
  </xdr:twoCellAnchor>
  <xdr:twoCellAnchor>
    <xdr:from>
      <xdr:col>8</xdr:col>
      <xdr:colOff>221727</xdr:colOff>
      <xdr:row>26</xdr:row>
      <xdr:rowOff>5419</xdr:rowOff>
    </xdr:from>
    <xdr:to>
      <xdr:col>8</xdr:col>
      <xdr:colOff>478974</xdr:colOff>
      <xdr:row>26</xdr:row>
      <xdr:rowOff>68065</xdr:rowOff>
    </xdr:to>
    <xdr:sp macro="" textlink="">
      <xdr:nvSpPr>
        <xdr:cNvPr id="193" name="TextBox 169">
          <a:extLst>
            <a:ext uri="{FF2B5EF4-FFF2-40B4-BE49-F238E27FC236}">
              <a16:creationId xmlns:a16="http://schemas.microsoft.com/office/drawing/2014/main" id="{1F6B0D22-FB34-437E-90BD-1531F2991E02}"/>
            </a:ext>
          </a:extLst>
        </xdr:cNvPr>
        <xdr:cNvSpPr txBox="1"/>
      </xdr:nvSpPr>
      <xdr:spPr>
        <a:xfrm>
          <a:off x="5098527" y="4853644"/>
          <a:ext cx="257247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SJ. 1/D0</a:t>
          </a:r>
          <a:r>
            <a:rPr lang="en-US" sz="400" b="1" baseline="0"/>
            <a:t> </a:t>
          </a:r>
          <a:endParaRPr lang="en-US" sz="400" b="1"/>
        </a:p>
      </xdr:txBody>
    </xdr:sp>
    <xdr:clientData/>
  </xdr:twoCellAnchor>
  <xdr:twoCellAnchor>
    <xdr:from>
      <xdr:col>7</xdr:col>
      <xdr:colOff>401956</xdr:colOff>
      <xdr:row>26</xdr:row>
      <xdr:rowOff>10540</xdr:rowOff>
    </xdr:from>
    <xdr:to>
      <xdr:col>8</xdr:col>
      <xdr:colOff>49603</xdr:colOff>
      <xdr:row>26</xdr:row>
      <xdr:rowOff>57476</xdr:rowOff>
    </xdr:to>
    <xdr:sp macro="" textlink="">
      <xdr:nvSpPr>
        <xdr:cNvPr id="194" name="TextBox 169">
          <a:extLst>
            <a:ext uri="{FF2B5EF4-FFF2-40B4-BE49-F238E27FC236}">
              <a16:creationId xmlns:a16="http://schemas.microsoft.com/office/drawing/2014/main" id="{6CAB8A6D-AC62-4869-B0F4-BC33F7DD791C}"/>
            </a:ext>
          </a:extLst>
        </xdr:cNvPr>
        <xdr:cNvSpPr txBox="1"/>
      </xdr:nvSpPr>
      <xdr:spPr>
        <a:xfrm>
          <a:off x="4669156" y="4858765"/>
          <a:ext cx="257247" cy="46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00" b="1"/>
            <a:t>SJ. 1/JP.0</a:t>
          </a:r>
          <a:r>
            <a:rPr lang="en-US" sz="300" b="1" baseline="0"/>
            <a:t> </a:t>
          </a:r>
          <a:endParaRPr lang="en-US" sz="300" b="1"/>
        </a:p>
      </xdr:txBody>
    </xdr:sp>
    <xdr:clientData/>
  </xdr:twoCellAnchor>
  <xdr:twoCellAnchor>
    <xdr:from>
      <xdr:col>7</xdr:col>
      <xdr:colOff>507475</xdr:colOff>
      <xdr:row>22</xdr:row>
      <xdr:rowOff>124840</xdr:rowOff>
    </xdr:from>
    <xdr:to>
      <xdr:col>8</xdr:col>
      <xdr:colOff>155122</xdr:colOff>
      <xdr:row>22</xdr:row>
      <xdr:rowOff>171776</xdr:rowOff>
    </xdr:to>
    <xdr:sp macro="" textlink="">
      <xdr:nvSpPr>
        <xdr:cNvPr id="195" name="TextBox 169">
          <a:extLst>
            <a:ext uri="{FF2B5EF4-FFF2-40B4-BE49-F238E27FC236}">
              <a16:creationId xmlns:a16="http://schemas.microsoft.com/office/drawing/2014/main" id="{B0B9BABC-269C-4C8B-8F12-007E20A295EA}"/>
            </a:ext>
          </a:extLst>
        </xdr:cNvPr>
        <xdr:cNvSpPr txBox="1"/>
      </xdr:nvSpPr>
      <xdr:spPr>
        <a:xfrm>
          <a:off x="4774675" y="4211065"/>
          <a:ext cx="257247" cy="46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00" b="1"/>
            <a:t>SJ. 18/JP.1</a:t>
          </a:r>
          <a:r>
            <a:rPr lang="en-US" sz="300" b="1" baseline="0"/>
            <a:t> </a:t>
          </a:r>
          <a:endParaRPr lang="en-US" sz="300" b="1"/>
        </a:p>
      </xdr:txBody>
    </xdr:sp>
    <xdr:clientData/>
  </xdr:twoCellAnchor>
  <xdr:twoCellAnchor>
    <xdr:from>
      <xdr:col>8</xdr:col>
      <xdr:colOff>71065</xdr:colOff>
      <xdr:row>23</xdr:row>
      <xdr:rowOff>123099</xdr:rowOff>
    </xdr:from>
    <xdr:to>
      <xdr:col>8</xdr:col>
      <xdr:colOff>118001</xdr:colOff>
      <xdr:row>24</xdr:row>
      <xdr:rowOff>189846</xdr:rowOff>
    </xdr:to>
    <xdr:sp macro="" textlink="">
      <xdr:nvSpPr>
        <xdr:cNvPr id="196" name="TextBox 169">
          <a:extLst>
            <a:ext uri="{FF2B5EF4-FFF2-40B4-BE49-F238E27FC236}">
              <a16:creationId xmlns:a16="http://schemas.microsoft.com/office/drawing/2014/main" id="{C0410E45-0084-48C9-86E0-BA113E02A899}"/>
            </a:ext>
          </a:extLst>
        </xdr:cNvPr>
        <xdr:cNvSpPr txBox="1"/>
      </xdr:nvSpPr>
      <xdr:spPr>
        <a:xfrm rot="16480034">
          <a:off x="4842709" y="4504980"/>
          <a:ext cx="257247" cy="46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00" b="1"/>
            <a:t>SKTT 150 kV</a:t>
          </a:r>
        </a:p>
      </xdr:txBody>
    </xdr:sp>
    <xdr:clientData/>
  </xdr:twoCellAnchor>
  <xdr:twoCellAnchor>
    <xdr:from>
      <xdr:col>8</xdr:col>
      <xdr:colOff>484554</xdr:colOff>
      <xdr:row>21</xdr:row>
      <xdr:rowOff>133562</xdr:rowOff>
    </xdr:from>
    <xdr:to>
      <xdr:col>8</xdr:col>
      <xdr:colOff>531490</xdr:colOff>
      <xdr:row>24</xdr:row>
      <xdr:rowOff>25292</xdr:rowOff>
    </xdr:to>
    <xdr:sp macro="" textlink="">
      <xdr:nvSpPr>
        <xdr:cNvPr id="197" name="TextBox 169">
          <a:extLst>
            <a:ext uri="{FF2B5EF4-FFF2-40B4-BE49-F238E27FC236}">
              <a16:creationId xmlns:a16="http://schemas.microsoft.com/office/drawing/2014/main" id="{E4D7D8EF-FF73-4B61-BA2B-36C9A3823E4A}"/>
            </a:ext>
          </a:extLst>
        </xdr:cNvPr>
        <xdr:cNvSpPr txBox="1"/>
      </xdr:nvSpPr>
      <xdr:spPr>
        <a:xfrm rot="18554395">
          <a:off x="5153207" y="4237434"/>
          <a:ext cx="463230" cy="46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00" b="1"/>
            <a:t>SKTT 150 kV - 26</a:t>
          </a:r>
          <a:r>
            <a:rPr lang="en-US" sz="300" b="1" baseline="0"/>
            <a:t> JOINT</a:t>
          </a:r>
          <a:endParaRPr lang="en-US" sz="300" b="1"/>
        </a:p>
      </xdr:txBody>
    </xdr:sp>
    <xdr:clientData/>
  </xdr:twoCellAnchor>
  <xdr:twoCellAnchor>
    <xdr:from>
      <xdr:col>9</xdr:col>
      <xdr:colOff>285107</xdr:colOff>
      <xdr:row>16</xdr:row>
      <xdr:rowOff>122538</xdr:rowOff>
    </xdr:from>
    <xdr:to>
      <xdr:col>9</xdr:col>
      <xdr:colOff>568780</xdr:colOff>
      <xdr:row>16</xdr:row>
      <xdr:rowOff>169474</xdr:rowOff>
    </xdr:to>
    <xdr:sp macro="" textlink="">
      <xdr:nvSpPr>
        <xdr:cNvPr id="198" name="TextBox 169">
          <a:extLst>
            <a:ext uri="{FF2B5EF4-FFF2-40B4-BE49-F238E27FC236}">
              <a16:creationId xmlns:a16="http://schemas.microsoft.com/office/drawing/2014/main" id="{13860F94-9591-4E8B-82D3-318363386DE6}"/>
            </a:ext>
          </a:extLst>
        </xdr:cNvPr>
        <xdr:cNvSpPr txBox="1"/>
      </xdr:nvSpPr>
      <xdr:spPr>
        <a:xfrm>
          <a:off x="5771507" y="3065763"/>
          <a:ext cx="283673" cy="46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00" b="1"/>
            <a:t>Interface</a:t>
          </a:r>
          <a:r>
            <a:rPr lang="en-US" sz="300" b="1" baseline="0"/>
            <a:t> Busbar</a:t>
          </a:r>
          <a:endParaRPr lang="en-US" sz="300" b="1"/>
        </a:p>
      </xdr:txBody>
    </xdr:sp>
    <xdr:clientData/>
  </xdr:twoCellAnchor>
  <xdr:twoCellAnchor>
    <xdr:from>
      <xdr:col>14</xdr:col>
      <xdr:colOff>82242</xdr:colOff>
      <xdr:row>11</xdr:row>
      <xdr:rowOff>161207</xdr:rowOff>
    </xdr:from>
    <xdr:to>
      <xdr:col>14</xdr:col>
      <xdr:colOff>241333</xdr:colOff>
      <xdr:row>12</xdr:row>
      <xdr:rowOff>33353</xdr:rowOff>
    </xdr:to>
    <xdr:sp macro="" textlink="">
      <xdr:nvSpPr>
        <xdr:cNvPr id="199" name="TextBox 180">
          <a:extLst>
            <a:ext uri="{FF2B5EF4-FFF2-40B4-BE49-F238E27FC236}">
              <a16:creationId xmlns:a16="http://schemas.microsoft.com/office/drawing/2014/main" id="{581C76CB-8EAB-4CDA-93BF-107C1E4D08E0}"/>
            </a:ext>
          </a:extLst>
        </xdr:cNvPr>
        <xdr:cNvSpPr txBox="1"/>
      </xdr:nvSpPr>
      <xdr:spPr>
        <a:xfrm>
          <a:off x="8616642" y="2151932"/>
          <a:ext cx="15909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</a:t>
          </a:r>
        </a:p>
      </xdr:txBody>
    </xdr:sp>
    <xdr:clientData/>
  </xdr:twoCellAnchor>
  <xdr:twoCellAnchor>
    <xdr:from>
      <xdr:col>14</xdr:col>
      <xdr:colOff>377517</xdr:colOff>
      <xdr:row>12</xdr:row>
      <xdr:rowOff>99294</xdr:rowOff>
    </xdr:from>
    <xdr:to>
      <xdr:col>14</xdr:col>
      <xdr:colOff>536608</xdr:colOff>
      <xdr:row>12</xdr:row>
      <xdr:rowOff>161940</xdr:rowOff>
    </xdr:to>
    <xdr:sp macro="" textlink="">
      <xdr:nvSpPr>
        <xdr:cNvPr id="200" name="TextBox 180">
          <a:extLst>
            <a:ext uri="{FF2B5EF4-FFF2-40B4-BE49-F238E27FC236}">
              <a16:creationId xmlns:a16="http://schemas.microsoft.com/office/drawing/2014/main" id="{9AFC6B3B-1C14-42C2-A8F9-7175347A3260}"/>
            </a:ext>
          </a:extLst>
        </xdr:cNvPr>
        <xdr:cNvSpPr txBox="1"/>
      </xdr:nvSpPr>
      <xdr:spPr>
        <a:xfrm>
          <a:off x="8911917" y="2280519"/>
          <a:ext cx="15909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T.14</a:t>
          </a:r>
        </a:p>
      </xdr:txBody>
    </xdr:sp>
    <xdr:clientData/>
  </xdr:twoCellAnchor>
  <xdr:twoCellAnchor>
    <xdr:from>
      <xdr:col>14</xdr:col>
      <xdr:colOff>367212</xdr:colOff>
      <xdr:row>15</xdr:row>
      <xdr:rowOff>95265</xdr:rowOff>
    </xdr:from>
    <xdr:to>
      <xdr:col>15</xdr:col>
      <xdr:colOff>354919</xdr:colOff>
      <xdr:row>15</xdr:row>
      <xdr:rowOff>189201</xdr:rowOff>
    </xdr:to>
    <xdr:sp macro="" textlink="">
      <xdr:nvSpPr>
        <xdr:cNvPr id="201" name="TextBox 48">
          <a:extLst>
            <a:ext uri="{FF2B5EF4-FFF2-40B4-BE49-F238E27FC236}">
              <a16:creationId xmlns:a16="http://schemas.microsoft.com/office/drawing/2014/main" id="{9B4E7A9D-9508-4F20-9884-721D670A2980}"/>
            </a:ext>
          </a:extLst>
        </xdr:cNvPr>
        <xdr:cNvSpPr txBox="1"/>
      </xdr:nvSpPr>
      <xdr:spPr>
        <a:xfrm>
          <a:off x="8901612" y="2847990"/>
          <a:ext cx="597307" cy="93936"/>
        </a:xfrm>
        <a:prstGeom prst="rect">
          <a:avLst/>
        </a:prstGeom>
        <a:noFill/>
      </xdr:spPr>
      <xdr:txBody>
        <a:bodyPr wrap="square" tIns="0" rIns="9144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GITET BKASI</a:t>
          </a:r>
        </a:p>
      </xdr:txBody>
    </xdr:sp>
    <xdr:clientData/>
  </xdr:twoCellAnchor>
  <xdr:twoCellAnchor>
    <xdr:from>
      <xdr:col>14</xdr:col>
      <xdr:colOff>57749</xdr:colOff>
      <xdr:row>16</xdr:row>
      <xdr:rowOff>140115</xdr:rowOff>
    </xdr:from>
    <xdr:to>
      <xdr:col>14</xdr:col>
      <xdr:colOff>216840</xdr:colOff>
      <xdr:row>17</xdr:row>
      <xdr:rowOff>12261</xdr:rowOff>
    </xdr:to>
    <xdr:sp macro="" textlink="">
      <xdr:nvSpPr>
        <xdr:cNvPr id="202" name="TextBox 180">
          <a:extLst>
            <a:ext uri="{FF2B5EF4-FFF2-40B4-BE49-F238E27FC236}">
              <a16:creationId xmlns:a16="http://schemas.microsoft.com/office/drawing/2014/main" id="{E7B3B45D-9216-42DE-A9BF-2CDE2D25FC1C}"/>
            </a:ext>
          </a:extLst>
        </xdr:cNvPr>
        <xdr:cNvSpPr txBox="1"/>
      </xdr:nvSpPr>
      <xdr:spPr>
        <a:xfrm>
          <a:off x="8592149" y="3083340"/>
          <a:ext cx="15909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</a:t>
          </a:r>
        </a:p>
      </xdr:txBody>
    </xdr:sp>
    <xdr:clientData/>
  </xdr:twoCellAnchor>
  <xdr:twoCellAnchor>
    <xdr:from>
      <xdr:col>14</xdr:col>
      <xdr:colOff>274787</xdr:colOff>
      <xdr:row>13</xdr:row>
      <xdr:rowOff>144474</xdr:rowOff>
    </xdr:from>
    <xdr:to>
      <xdr:col>14</xdr:col>
      <xdr:colOff>433878</xdr:colOff>
      <xdr:row>14</xdr:row>
      <xdr:rowOff>16620</xdr:rowOff>
    </xdr:to>
    <xdr:sp macro="" textlink="">
      <xdr:nvSpPr>
        <xdr:cNvPr id="203" name="TextBox 180">
          <a:extLst>
            <a:ext uri="{FF2B5EF4-FFF2-40B4-BE49-F238E27FC236}">
              <a16:creationId xmlns:a16="http://schemas.microsoft.com/office/drawing/2014/main" id="{C7410DF6-8BD4-4B1F-A740-0D3383766B0C}"/>
            </a:ext>
          </a:extLst>
        </xdr:cNvPr>
        <xdr:cNvSpPr txBox="1"/>
      </xdr:nvSpPr>
      <xdr:spPr>
        <a:xfrm>
          <a:off x="8809187" y="2516199"/>
          <a:ext cx="15909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T.20</a:t>
          </a:r>
        </a:p>
      </xdr:txBody>
    </xdr:sp>
    <xdr:clientData/>
  </xdr:twoCellAnchor>
  <xdr:twoCellAnchor>
    <xdr:from>
      <xdr:col>17</xdr:col>
      <xdr:colOff>160162</xdr:colOff>
      <xdr:row>21</xdr:row>
      <xdr:rowOff>110480</xdr:rowOff>
    </xdr:from>
    <xdr:to>
      <xdr:col>17</xdr:col>
      <xdr:colOff>229542</xdr:colOff>
      <xdr:row>22</xdr:row>
      <xdr:rowOff>45712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4CD24F01-7AD8-4B80-BF1D-432FC6991292}"/>
            </a:ext>
          </a:extLst>
        </xdr:cNvPr>
        <xdr:cNvSpPr/>
      </xdr:nvSpPr>
      <xdr:spPr>
        <a:xfrm rot="5888935">
          <a:off x="10495186" y="4034381"/>
          <a:ext cx="125732" cy="69380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14</xdr:col>
      <xdr:colOff>170090</xdr:colOff>
      <xdr:row>20</xdr:row>
      <xdr:rowOff>30615</xdr:rowOff>
    </xdr:from>
    <xdr:to>
      <xdr:col>17</xdr:col>
      <xdr:colOff>173492</xdr:colOff>
      <xdr:row>21</xdr:row>
      <xdr:rowOff>149678</xdr:rowOff>
    </xdr:to>
    <xdr:sp macro="" textlink="">
      <xdr:nvSpPr>
        <xdr:cNvPr id="205" name="Freeform 6">
          <a:extLst>
            <a:ext uri="{FF2B5EF4-FFF2-40B4-BE49-F238E27FC236}">
              <a16:creationId xmlns:a16="http://schemas.microsoft.com/office/drawing/2014/main" id="{6BA2E69E-5ADF-4BDF-A2C9-22A07E09F0A2}"/>
            </a:ext>
          </a:extLst>
        </xdr:cNvPr>
        <xdr:cNvSpPr/>
      </xdr:nvSpPr>
      <xdr:spPr>
        <a:xfrm>
          <a:off x="8704490" y="3735840"/>
          <a:ext cx="1832202" cy="309563"/>
        </a:xfrm>
        <a:custGeom>
          <a:avLst/>
          <a:gdLst>
            <a:gd name="connsiteX0" fmla="*/ 0 w 1830161"/>
            <a:gd name="connsiteY0" fmla="*/ 0 h 309563"/>
            <a:gd name="connsiteX1" fmla="*/ 1830161 w 1830161"/>
            <a:gd name="connsiteY1" fmla="*/ 309563 h 3095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830161" h="309563">
              <a:moveTo>
                <a:pt x="0" y="0"/>
              </a:moveTo>
              <a:lnTo>
                <a:pt x="1830161" y="309563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14</xdr:col>
      <xdr:colOff>108167</xdr:colOff>
      <xdr:row>20</xdr:row>
      <xdr:rowOff>70749</xdr:rowOff>
    </xdr:from>
    <xdr:to>
      <xdr:col>17</xdr:col>
      <xdr:colOff>166687</xdr:colOff>
      <xdr:row>21</xdr:row>
      <xdr:rowOff>189812</xdr:rowOff>
    </xdr:to>
    <xdr:sp macro="" textlink="">
      <xdr:nvSpPr>
        <xdr:cNvPr id="206" name="Freeform 356">
          <a:extLst>
            <a:ext uri="{FF2B5EF4-FFF2-40B4-BE49-F238E27FC236}">
              <a16:creationId xmlns:a16="http://schemas.microsoft.com/office/drawing/2014/main" id="{3170D168-4C64-4A43-9C85-99FFD9E86295}"/>
            </a:ext>
          </a:extLst>
        </xdr:cNvPr>
        <xdr:cNvSpPr/>
      </xdr:nvSpPr>
      <xdr:spPr>
        <a:xfrm>
          <a:off x="8642567" y="3775974"/>
          <a:ext cx="1887320" cy="309563"/>
        </a:xfrm>
        <a:custGeom>
          <a:avLst/>
          <a:gdLst>
            <a:gd name="connsiteX0" fmla="*/ 0 w 1830161"/>
            <a:gd name="connsiteY0" fmla="*/ 0 h 309563"/>
            <a:gd name="connsiteX1" fmla="*/ 1830161 w 1830161"/>
            <a:gd name="connsiteY1" fmla="*/ 309563 h 3095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830161" h="309563">
              <a:moveTo>
                <a:pt x="0" y="0"/>
              </a:moveTo>
              <a:lnTo>
                <a:pt x="1830161" y="309563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14</xdr:col>
      <xdr:colOff>279846</xdr:colOff>
      <xdr:row>20</xdr:row>
      <xdr:rowOff>13895</xdr:rowOff>
    </xdr:from>
    <xdr:to>
      <xdr:col>14</xdr:col>
      <xdr:colOff>325565</xdr:colOff>
      <xdr:row>20</xdr:row>
      <xdr:rowOff>144743</xdr:rowOff>
    </xdr:to>
    <xdr:sp macro="" textlink="">
      <xdr:nvSpPr>
        <xdr:cNvPr id="207" name="Flowchart: Decision 206">
          <a:extLst>
            <a:ext uri="{FF2B5EF4-FFF2-40B4-BE49-F238E27FC236}">
              <a16:creationId xmlns:a16="http://schemas.microsoft.com/office/drawing/2014/main" id="{166D5A68-F608-4D72-8053-027F32C8657D}"/>
            </a:ext>
          </a:extLst>
        </xdr:cNvPr>
        <xdr:cNvSpPr/>
      </xdr:nvSpPr>
      <xdr:spPr>
        <a:xfrm rot="6002130">
          <a:off x="8771682" y="3761684"/>
          <a:ext cx="130848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17</xdr:col>
      <xdr:colOff>24014</xdr:colOff>
      <xdr:row>21</xdr:row>
      <xdr:rowOff>74445</xdr:rowOff>
    </xdr:from>
    <xdr:to>
      <xdr:col>17</xdr:col>
      <xdr:colOff>69733</xdr:colOff>
      <xdr:row>22</xdr:row>
      <xdr:rowOff>14793</xdr:rowOff>
    </xdr:to>
    <xdr:sp macro="" textlink="">
      <xdr:nvSpPr>
        <xdr:cNvPr id="208" name="Flowchart: Decision 207">
          <a:extLst>
            <a:ext uri="{FF2B5EF4-FFF2-40B4-BE49-F238E27FC236}">
              <a16:creationId xmlns:a16="http://schemas.microsoft.com/office/drawing/2014/main" id="{D42CB69C-37A5-4793-A2D6-9A3147CBB4B6}"/>
            </a:ext>
          </a:extLst>
        </xdr:cNvPr>
        <xdr:cNvSpPr/>
      </xdr:nvSpPr>
      <xdr:spPr>
        <a:xfrm rot="6002130">
          <a:off x="10344650" y="4012734"/>
          <a:ext cx="130848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16</xdr:col>
      <xdr:colOff>346675</xdr:colOff>
      <xdr:row>20</xdr:row>
      <xdr:rowOff>127471</xdr:rowOff>
    </xdr:from>
    <xdr:to>
      <xdr:col>18</xdr:col>
      <xdr:colOff>25516</xdr:colOff>
      <xdr:row>21</xdr:row>
      <xdr:rowOff>30907</xdr:rowOff>
    </xdr:to>
    <xdr:sp macro="" textlink="">
      <xdr:nvSpPr>
        <xdr:cNvPr id="209" name="TextBox 48">
          <a:extLst>
            <a:ext uri="{FF2B5EF4-FFF2-40B4-BE49-F238E27FC236}">
              <a16:creationId xmlns:a16="http://schemas.microsoft.com/office/drawing/2014/main" id="{27518E36-9FCF-4ABD-AA2F-584FD3E814CF}"/>
            </a:ext>
          </a:extLst>
        </xdr:cNvPr>
        <xdr:cNvSpPr txBox="1"/>
      </xdr:nvSpPr>
      <xdr:spPr>
        <a:xfrm>
          <a:off x="10100275" y="3832696"/>
          <a:ext cx="1031391" cy="93936"/>
        </a:xfrm>
        <a:prstGeom prst="rect">
          <a:avLst/>
        </a:prstGeom>
        <a:noFill/>
      </xdr:spPr>
      <xdr:txBody>
        <a:bodyPr wrap="square" tIns="0" rIns="9144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TMBUN /APP KRWNG</a:t>
          </a:r>
        </a:p>
      </xdr:txBody>
    </xdr:sp>
    <xdr:clientData/>
  </xdr:twoCellAnchor>
  <xdr:twoCellAnchor>
    <xdr:from>
      <xdr:col>13</xdr:col>
      <xdr:colOff>574146</xdr:colOff>
      <xdr:row>17</xdr:row>
      <xdr:rowOff>156445</xdr:rowOff>
    </xdr:from>
    <xdr:to>
      <xdr:col>14</xdr:col>
      <xdr:colOff>124317</xdr:colOff>
      <xdr:row>18</xdr:row>
      <xdr:rowOff>28591</xdr:rowOff>
    </xdr:to>
    <xdr:sp macro="" textlink="">
      <xdr:nvSpPr>
        <xdr:cNvPr id="210" name="TextBox 180">
          <a:extLst>
            <a:ext uri="{FF2B5EF4-FFF2-40B4-BE49-F238E27FC236}">
              <a16:creationId xmlns:a16="http://schemas.microsoft.com/office/drawing/2014/main" id="{213DB612-5961-43BC-94E7-3F6E753F78E0}"/>
            </a:ext>
          </a:extLst>
        </xdr:cNvPr>
        <xdr:cNvSpPr txBox="1"/>
      </xdr:nvSpPr>
      <xdr:spPr>
        <a:xfrm>
          <a:off x="8498946" y="3290170"/>
          <a:ext cx="15977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T.41</a:t>
          </a:r>
        </a:p>
      </xdr:txBody>
    </xdr:sp>
    <xdr:clientData/>
  </xdr:twoCellAnchor>
  <xdr:twoCellAnchor>
    <xdr:from>
      <xdr:col>16</xdr:col>
      <xdr:colOff>566653</xdr:colOff>
      <xdr:row>22</xdr:row>
      <xdr:rowOff>33299</xdr:rowOff>
    </xdr:from>
    <xdr:to>
      <xdr:col>17</xdr:col>
      <xdr:colOff>116824</xdr:colOff>
      <xdr:row>22</xdr:row>
      <xdr:rowOff>95945</xdr:rowOff>
    </xdr:to>
    <xdr:sp macro="" textlink="">
      <xdr:nvSpPr>
        <xdr:cNvPr id="211" name="TextBox 180">
          <a:extLst>
            <a:ext uri="{FF2B5EF4-FFF2-40B4-BE49-F238E27FC236}">
              <a16:creationId xmlns:a16="http://schemas.microsoft.com/office/drawing/2014/main" id="{7EAD0230-E38B-4B86-A4F2-F3D6CDC144D7}"/>
            </a:ext>
          </a:extLst>
        </xdr:cNvPr>
        <xdr:cNvSpPr txBox="1"/>
      </xdr:nvSpPr>
      <xdr:spPr>
        <a:xfrm>
          <a:off x="10320253" y="4119524"/>
          <a:ext cx="15977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T.41</a:t>
          </a:r>
        </a:p>
      </xdr:txBody>
    </xdr:sp>
    <xdr:clientData/>
  </xdr:twoCellAnchor>
  <xdr:twoCellAnchor>
    <xdr:from>
      <xdr:col>12</xdr:col>
      <xdr:colOff>45757</xdr:colOff>
      <xdr:row>23</xdr:row>
      <xdr:rowOff>36682</xdr:rowOff>
    </xdr:from>
    <xdr:to>
      <xdr:col>12</xdr:col>
      <xdr:colOff>196029</xdr:colOff>
      <xdr:row>23</xdr:row>
      <xdr:rowOff>99328</xdr:rowOff>
    </xdr:to>
    <xdr:sp macro="" textlink="">
      <xdr:nvSpPr>
        <xdr:cNvPr id="212" name="TextBox 169">
          <a:extLst>
            <a:ext uri="{FF2B5EF4-FFF2-40B4-BE49-F238E27FC236}">
              <a16:creationId xmlns:a16="http://schemas.microsoft.com/office/drawing/2014/main" id="{D72CA55C-A52D-4382-B313-B248D217E721}"/>
            </a:ext>
          </a:extLst>
        </xdr:cNvPr>
        <xdr:cNvSpPr txBox="1"/>
      </xdr:nvSpPr>
      <xdr:spPr>
        <a:xfrm>
          <a:off x="7360957" y="4313407"/>
          <a:ext cx="150272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</a:t>
          </a:r>
        </a:p>
      </xdr:txBody>
    </xdr:sp>
    <xdr:clientData/>
  </xdr:twoCellAnchor>
  <xdr:twoCellAnchor>
    <xdr:from>
      <xdr:col>13</xdr:col>
      <xdr:colOff>48480</xdr:colOff>
      <xdr:row>23</xdr:row>
      <xdr:rowOff>151663</xdr:rowOff>
    </xdr:from>
    <xdr:to>
      <xdr:col>13</xdr:col>
      <xdr:colOff>198752</xdr:colOff>
      <xdr:row>24</xdr:row>
      <xdr:rowOff>23809</xdr:rowOff>
    </xdr:to>
    <xdr:sp macro="" textlink="">
      <xdr:nvSpPr>
        <xdr:cNvPr id="213" name="TextBox 169">
          <a:extLst>
            <a:ext uri="{FF2B5EF4-FFF2-40B4-BE49-F238E27FC236}">
              <a16:creationId xmlns:a16="http://schemas.microsoft.com/office/drawing/2014/main" id="{58590D3D-A999-4B74-95E6-7D2085F3B413}"/>
            </a:ext>
          </a:extLst>
        </xdr:cNvPr>
        <xdr:cNvSpPr txBox="1"/>
      </xdr:nvSpPr>
      <xdr:spPr>
        <a:xfrm>
          <a:off x="7973280" y="4428388"/>
          <a:ext cx="150272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T.21</a:t>
          </a:r>
        </a:p>
      </xdr:txBody>
    </xdr:sp>
    <xdr:clientData/>
  </xdr:twoCellAnchor>
  <xdr:twoCellAnchor>
    <xdr:from>
      <xdr:col>14</xdr:col>
      <xdr:colOff>105455</xdr:colOff>
      <xdr:row>17</xdr:row>
      <xdr:rowOff>183696</xdr:rowOff>
    </xdr:from>
    <xdr:to>
      <xdr:col>14</xdr:col>
      <xdr:colOff>251732</xdr:colOff>
      <xdr:row>20</xdr:row>
      <xdr:rowOff>68036</xdr:rowOff>
    </xdr:to>
    <xdr:sp macro="" textlink="">
      <xdr:nvSpPr>
        <xdr:cNvPr id="214" name="Freeform 10">
          <a:extLst>
            <a:ext uri="{FF2B5EF4-FFF2-40B4-BE49-F238E27FC236}">
              <a16:creationId xmlns:a16="http://schemas.microsoft.com/office/drawing/2014/main" id="{7AC0A401-7A51-477C-95C7-10E220747C33}"/>
            </a:ext>
          </a:extLst>
        </xdr:cNvPr>
        <xdr:cNvSpPr/>
      </xdr:nvSpPr>
      <xdr:spPr>
        <a:xfrm>
          <a:off x="8639855" y="3317421"/>
          <a:ext cx="146277" cy="455840"/>
        </a:xfrm>
        <a:custGeom>
          <a:avLst/>
          <a:gdLst>
            <a:gd name="connsiteX0" fmla="*/ 0 w 146277"/>
            <a:gd name="connsiteY0" fmla="*/ 455840 h 455840"/>
            <a:gd name="connsiteX1" fmla="*/ 146277 w 146277"/>
            <a:gd name="connsiteY1" fmla="*/ 0 h 4558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46277" h="455840">
              <a:moveTo>
                <a:pt x="0" y="455840"/>
              </a:moveTo>
              <a:lnTo>
                <a:pt x="146277" y="0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14</xdr:col>
      <xdr:colOff>169409</xdr:colOff>
      <xdr:row>17</xdr:row>
      <xdr:rowOff>148998</xdr:rowOff>
    </xdr:from>
    <xdr:to>
      <xdr:col>14</xdr:col>
      <xdr:colOff>315686</xdr:colOff>
      <xdr:row>20</xdr:row>
      <xdr:rowOff>33338</xdr:rowOff>
    </xdr:to>
    <xdr:sp macro="" textlink="">
      <xdr:nvSpPr>
        <xdr:cNvPr id="215" name="Freeform 364">
          <a:extLst>
            <a:ext uri="{FF2B5EF4-FFF2-40B4-BE49-F238E27FC236}">
              <a16:creationId xmlns:a16="http://schemas.microsoft.com/office/drawing/2014/main" id="{E72C253F-0E47-43AB-984F-4CBC374FD84C}"/>
            </a:ext>
          </a:extLst>
        </xdr:cNvPr>
        <xdr:cNvSpPr/>
      </xdr:nvSpPr>
      <xdr:spPr>
        <a:xfrm>
          <a:off x="8703809" y="3282723"/>
          <a:ext cx="146277" cy="455840"/>
        </a:xfrm>
        <a:custGeom>
          <a:avLst/>
          <a:gdLst>
            <a:gd name="connsiteX0" fmla="*/ 0 w 146277"/>
            <a:gd name="connsiteY0" fmla="*/ 455840 h 455840"/>
            <a:gd name="connsiteX1" fmla="*/ 146277 w 146277"/>
            <a:gd name="connsiteY1" fmla="*/ 0 h 4558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46277" h="455840">
              <a:moveTo>
                <a:pt x="0" y="455840"/>
              </a:moveTo>
              <a:lnTo>
                <a:pt x="146277" y="0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14</xdr:col>
      <xdr:colOff>205387</xdr:colOff>
      <xdr:row>20</xdr:row>
      <xdr:rowOff>148278</xdr:rowOff>
    </xdr:from>
    <xdr:to>
      <xdr:col>14</xdr:col>
      <xdr:colOff>364478</xdr:colOff>
      <xdr:row>21</xdr:row>
      <xdr:rowOff>20424</xdr:rowOff>
    </xdr:to>
    <xdr:sp macro="" textlink="">
      <xdr:nvSpPr>
        <xdr:cNvPr id="216" name="TextBox 180">
          <a:extLst>
            <a:ext uri="{FF2B5EF4-FFF2-40B4-BE49-F238E27FC236}">
              <a16:creationId xmlns:a16="http://schemas.microsoft.com/office/drawing/2014/main" id="{3FC4837F-B81A-4E3B-96C2-2E05F34D41D1}"/>
            </a:ext>
          </a:extLst>
        </xdr:cNvPr>
        <xdr:cNvSpPr txBox="1"/>
      </xdr:nvSpPr>
      <xdr:spPr>
        <a:xfrm>
          <a:off x="8739787" y="3853503"/>
          <a:ext cx="15909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</a:t>
          </a:r>
        </a:p>
      </xdr:txBody>
    </xdr:sp>
    <xdr:clientData/>
  </xdr:twoCellAnchor>
  <xdr:twoCellAnchor>
    <xdr:from>
      <xdr:col>14</xdr:col>
      <xdr:colOff>0</xdr:colOff>
      <xdr:row>19</xdr:row>
      <xdr:rowOff>142875</xdr:rowOff>
    </xdr:from>
    <xdr:to>
      <xdr:col>14</xdr:col>
      <xdr:colOff>180975</xdr:colOff>
      <xdr:row>20</xdr:row>
      <xdr:rowOff>114300</xdr:rowOff>
    </xdr:to>
    <xdr:grpSp>
      <xdr:nvGrpSpPr>
        <xdr:cNvPr id="217" name="Group 30">
          <a:extLst>
            <a:ext uri="{FF2B5EF4-FFF2-40B4-BE49-F238E27FC236}">
              <a16:creationId xmlns:a16="http://schemas.microsoft.com/office/drawing/2014/main" id="{C02AD070-7218-4D75-812C-A52F2D84F352}"/>
            </a:ext>
          </a:extLst>
        </xdr:cNvPr>
        <xdr:cNvGrpSpPr>
          <a:grpSpLocks/>
        </xdr:cNvGrpSpPr>
      </xdr:nvGrpSpPr>
      <xdr:grpSpPr bwMode="auto">
        <a:xfrm>
          <a:off x="8593667" y="3667125"/>
          <a:ext cx="180975" cy="161925"/>
          <a:chOff x="8539805" y="3571875"/>
          <a:chExt cx="182778" cy="157287"/>
        </a:xfrm>
      </xdr:grpSpPr>
      <xdr:sp macro="" textlink="">
        <xdr:nvSpPr>
          <xdr:cNvPr id="218" name="Rectangle 217">
            <a:extLst>
              <a:ext uri="{FF2B5EF4-FFF2-40B4-BE49-F238E27FC236}">
                <a16:creationId xmlns:a16="http://schemas.microsoft.com/office/drawing/2014/main" id="{B7E33E0C-FD02-45B6-A8A5-29F37E174EA7}"/>
              </a:ext>
            </a:extLst>
          </xdr:cNvPr>
          <xdr:cNvSpPr/>
        </xdr:nvSpPr>
        <xdr:spPr bwMode="auto">
          <a:xfrm rot="1198979">
            <a:off x="8539805" y="3571875"/>
            <a:ext cx="182778" cy="1480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cxnSp macro="">
        <xdr:nvCxnSpPr>
          <xdr:cNvPr id="219" name="Straight Connector 218">
            <a:extLst>
              <a:ext uri="{FF2B5EF4-FFF2-40B4-BE49-F238E27FC236}">
                <a16:creationId xmlns:a16="http://schemas.microsoft.com/office/drawing/2014/main" id="{03D36452-D29B-434F-835F-4BF8687F05A9}"/>
              </a:ext>
            </a:extLst>
          </xdr:cNvPr>
          <xdr:cNvCxnSpPr/>
        </xdr:nvCxnSpPr>
        <xdr:spPr bwMode="auto">
          <a:xfrm rot="1198979">
            <a:off x="8539805" y="3571875"/>
            <a:ext cx="182778" cy="14803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" name="Straight Connector 219">
            <a:extLst>
              <a:ext uri="{FF2B5EF4-FFF2-40B4-BE49-F238E27FC236}">
                <a16:creationId xmlns:a16="http://schemas.microsoft.com/office/drawing/2014/main" id="{8E6F6E87-D82F-43CD-B54B-602956559776}"/>
              </a:ext>
            </a:extLst>
          </xdr:cNvPr>
          <xdr:cNvCxnSpPr/>
        </xdr:nvCxnSpPr>
        <xdr:spPr bwMode="auto">
          <a:xfrm rot="1198979" flipH="1">
            <a:off x="8539805" y="3581127"/>
            <a:ext cx="173158" cy="14803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461208</xdr:colOff>
      <xdr:row>19</xdr:row>
      <xdr:rowOff>145556</xdr:rowOff>
    </xdr:from>
    <xdr:to>
      <xdr:col>14</xdr:col>
      <xdr:colOff>11379</xdr:colOff>
      <xdr:row>20</xdr:row>
      <xdr:rowOff>17702</xdr:rowOff>
    </xdr:to>
    <xdr:sp macro="" textlink="">
      <xdr:nvSpPr>
        <xdr:cNvPr id="221" name="TextBox 180">
          <a:extLst>
            <a:ext uri="{FF2B5EF4-FFF2-40B4-BE49-F238E27FC236}">
              <a16:creationId xmlns:a16="http://schemas.microsoft.com/office/drawing/2014/main" id="{8CB41337-6EEF-4D13-A97A-2A2678C32C5D}"/>
            </a:ext>
          </a:extLst>
        </xdr:cNvPr>
        <xdr:cNvSpPr txBox="1"/>
      </xdr:nvSpPr>
      <xdr:spPr>
        <a:xfrm>
          <a:off x="8386008" y="3660281"/>
          <a:ext cx="15977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T.27</a:t>
          </a:r>
        </a:p>
      </xdr:txBody>
    </xdr:sp>
    <xdr:clientData/>
  </xdr:twoCellAnchor>
  <xdr:twoCellAnchor>
    <xdr:from>
      <xdr:col>14</xdr:col>
      <xdr:colOff>267316</xdr:colOff>
      <xdr:row>18</xdr:row>
      <xdr:rowOff>104724</xdr:rowOff>
    </xdr:from>
    <xdr:to>
      <xdr:col>14</xdr:col>
      <xdr:colOff>329962</xdr:colOff>
      <xdr:row>19</xdr:row>
      <xdr:rowOff>160592</xdr:rowOff>
    </xdr:to>
    <xdr:sp macro="" textlink="">
      <xdr:nvSpPr>
        <xdr:cNvPr id="222" name="TextBox 180">
          <a:extLst>
            <a:ext uri="{FF2B5EF4-FFF2-40B4-BE49-F238E27FC236}">
              <a16:creationId xmlns:a16="http://schemas.microsoft.com/office/drawing/2014/main" id="{C1E8692C-9570-478F-AF8F-91558A222CE0}"/>
            </a:ext>
          </a:extLst>
        </xdr:cNvPr>
        <xdr:cNvSpPr txBox="1"/>
      </xdr:nvSpPr>
      <xdr:spPr>
        <a:xfrm rot="17283912">
          <a:off x="8709855" y="3520810"/>
          <a:ext cx="246368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Combine</a:t>
          </a:r>
        </a:p>
      </xdr:txBody>
    </xdr:sp>
    <xdr:clientData/>
  </xdr:twoCellAnchor>
  <xdr:twoCellAnchor>
    <xdr:from>
      <xdr:col>12</xdr:col>
      <xdr:colOff>507003</xdr:colOff>
      <xdr:row>26</xdr:row>
      <xdr:rowOff>116969</xdr:rowOff>
    </xdr:from>
    <xdr:to>
      <xdr:col>13</xdr:col>
      <xdr:colOff>48356</xdr:colOff>
      <xdr:row>26</xdr:row>
      <xdr:rowOff>179615</xdr:rowOff>
    </xdr:to>
    <xdr:sp macro="" textlink="">
      <xdr:nvSpPr>
        <xdr:cNvPr id="223" name="TextBox 169">
          <a:extLst>
            <a:ext uri="{FF2B5EF4-FFF2-40B4-BE49-F238E27FC236}">
              <a16:creationId xmlns:a16="http://schemas.microsoft.com/office/drawing/2014/main" id="{FC12ED06-C516-496D-ABFB-E8DFA0BEDD94}"/>
            </a:ext>
          </a:extLst>
        </xdr:cNvPr>
        <xdr:cNvSpPr txBox="1"/>
      </xdr:nvSpPr>
      <xdr:spPr>
        <a:xfrm>
          <a:off x="7822203" y="4965194"/>
          <a:ext cx="150953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</a:t>
          </a:r>
        </a:p>
      </xdr:txBody>
    </xdr:sp>
    <xdr:clientData/>
  </xdr:twoCellAnchor>
  <xdr:twoCellAnchor>
    <xdr:from>
      <xdr:col>13</xdr:col>
      <xdr:colOff>85367</xdr:colOff>
      <xdr:row>25</xdr:row>
      <xdr:rowOff>341</xdr:rowOff>
    </xdr:from>
    <xdr:to>
      <xdr:col>13</xdr:col>
      <xdr:colOff>216672</xdr:colOff>
      <xdr:row>25</xdr:row>
      <xdr:rowOff>48066</xdr:rowOff>
    </xdr:to>
    <xdr:sp macro="" textlink="">
      <xdr:nvSpPr>
        <xdr:cNvPr id="224" name="Flowchart: Decision 223">
          <a:extLst>
            <a:ext uri="{FF2B5EF4-FFF2-40B4-BE49-F238E27FC236}">
              <a16:creationId xmlns:a16="http://schemas.microsoft.com/office/drawing/2014/main" id="{CB858C07-44F5-4488-BB02-03D44CE62F17}"/>
            </a:ext>
          </a:extLst>
        </xdr:cNvPr>
        <xdr:cNvSpPr/>
      </xdr:nvSpPr>
      <xdr:spPr>
        <a:xfrm rot="1750397">
          <a:off x="8010167" y="4658066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13</xdr:col>
      <xdr:colOff>135526</xdr:colOff>
      <xdr:row>25</xdr:row>
      <xdr:rowOff>109484</xdr:rowOff>
    </xdr:from>
    <xdr:to>
      <xdr:col>13</xdr:col>
      <xdr:colOff>285798</xdr:colOff>
      <xdr:row>25</xdr:row>
      <xdr:rowOff>172130</xdr:rowOff>
    </xdr:to>
    <xdr:sp macro="" textlink="">
      <xdr:nvSpPr>
        <xdr:cNvPr id="225" name="TextBox 169">
          <a:extLst>
            <a:ext uri="{FF2B5EF4-FFF2-40B4-BE49-F238E27FC236}">
              <a16:creationId xmlns:a16="http://schemas.microsoft.com/office/drawing/2014/main" id="{C8187386-DC14-4BBC-BB7D-26CCA176DF45}"/>
            </a:ext>
          </a:extLst>
        </xdr:cNvPr>
        <xdr:cNvSpPr txBox="1"/>
      </xdr:nvSpPr>
      <xdr:spPr>
        <a:xfrm>
          <a:off x="8060326" y="4767209"/>
          <a:ext cx="150272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T.14</a:t>
          </a:r>
        </a:p>
      </xdr:txBody>
    </xdr:sp>
    <xdr:clientData/>
  </xdr:twoCellAnchor>
  <xdr:twoCellAnchor>
    <xdr:from>
      <xdr:col>13</xdr:col>
      <xdr:colOff>315138</xdr:colOff>
      <xdr:row>24</xdr:row>
      <xdr:rowOff>57776</xdr:rowOff>
    </xdr:from>
    <xdr:to>
      <xdr:col>13</xdr:col>
      <xdr:colOff>465410</xdr:colOff>
      <xdr:row>24</xdr:row>
      <xdr:rowOff>120422</xdr:rowOff>
    </xdr:to>
    <xdr:sp macro="" textlink="">
      <xdr:nvSpPr>
        <xdr:cNvPr id="226" name="TextBox 169">
          <a:extLst>
            <a:ext uri="{FF2B5EF4-FFF2-40B4-BE49-F238E27FC236}">
              <a16:creationId xmlns:a16="http://schemas.microsoft.com/office/drawing/2014/main" id="{BF2B1B6F-CF27-4B56-9C9C-6DED6F9FA22E}"/>
            </a:ext>
          </a:extLst>
        </xdr:cNvPr>
        <xdr:cNvSpPr txBox="1"/>
      </xdr:nvSpPr>
      <xdr:spPr>
        <a:xfrm>
          <a:off x="8239938" y="4525001"/>
          <a:ext cx="150272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T.15</a:t>
          </a:r>
        </a:p>
      </xdr:txBody>
    </xdr:sp>
    <xdr:clientData/>
  </xdr:twoCellAnchor>
  <xdr:twoCellAnchor>
    <xdr:from>
      <xdr:col>13</xdr:col>
      <xdr:colOff>212047</xdr:colOff>
      <xdr:row>24</xdr:row>
      <xdr:rowOff>179989</xdr:rowOff>
    </xdr:from>
    <xdr:to>
      <xdr:col>14</xdr:col>
      <xdr:colOff>81645</xdr:colOff>
      <xdr:row>25</xdr:row>
      <xdr:rowOff>114780</xdr:rowOff>
    </xdr:to>
    <xdr:sp macro="" textlink="">
      <xdr:nvSpPr>
        <xdr:cNvPr id="227" name="TextBox 169">
          <a:extLst>
            <a:ext uri="{FF2B5EF4-FFF2-40B4-BE49-F238E27FC236}">
              <a16:creationId xmlns:a16="http://schemas.microsoft.com/office/drawing/2014/main" id="{D201A7A8-A3F3-4DB2-B69E-FC45A9774998}"/>
            </a:ext>
          </a:extLst>
        </xdr:cNvPr>
        <xdr:cNvSpPr txBox="1"/>
      </xdr:nvSpPr>
      <xdr:spPr>
        <a:xfrm>
          <a:off x="8136847" y="4647214"/>
          <a:ext cx="479198" cy="125291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Tiang</a:t>
          </a:r>
          <a:r>
            <a:rPr lang="en-US" sz="400" b="1" baseline="0"/>
            <a:t> Sisipan T1</a:t>
          </a:r>
          <a:r>
            <a:rPr lang="id-ID" sz="400" b="1" baseline="0"/>
            <a:t>4</a:t>
          </a:r>
          <a:r>
            <a:rPr lang="en-US" sz="400" b="1" baseline="0"/>
            <a:t>.</a:t>
          </a:r>
          <a:r>
            <a:rPr lang="id-ID" sz="400" b="1" baseline="0"/>
            <a:t>A</a:t>
          </a:r>
          <a:r>
            <a:rPr lang="en-US" sz="400" b="1" baseline="0"/>
            <a:t> / Steel Pole</a:t>
          </a:r>
          <a:endParaRPr lang="en-US" sz="400" b="1"/>
        </a:p>
      </xdr:txBody>
    </xdr:sp>
    <xdr:clientData/>
  </xdr:twoCellAnchor>
  <xdr:twoCellAnchor>
    <xdr:from>
      <xdr:col>12</xdr:col>
      <xdr:colOff>502649</xdr:colOff>
      <xdr:row>27</xdr:row>
      <xdr:rowOff>75059</xdr:rowOff>
    </xdr:from>
    <xdr:to>
      <xdr:col>13</xdr:col>
      <xdr:colOff>44002</xdr:colOff>
      <xdr:row>27</xdr:row>
      <xdr:rowOff>137705</xdr:rowOff>
    </xdr:to>
    <xdr:sp macro="" textlink="">
      <xdr:nvSpPr>
        <xdr:cNvPr id="228" name="TextBox 169">
          <a:extLst>
            <a:ext uri="{FF2B5EF4-FFF2-40B4-BE49-F238E27FC236}">
              <a16:creationId xmlns:a16="http://schemas.microsoft.com/office/drawing/2014/main" id="{2CF9B5B2-5432-41CB-9509-FDB1603A1746}"/>
            </a:ext>
          </a:extLst>
        </xdr:cNvPr>
        <xdr:cNvSpPr txBox="1"/>
      </xdr:nvSpPr>
      <xdr:spPr>
        <a:xfrm>
          <a:off x="7817849" y="5113784"/>
          <a:ext cx="150953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</a:t>
          </a:r>
        </a:p>
      </xdr:txBody>
    </xdr:sp>
    <xdr:clientData/>
  </xdr:twoCellAnchor>
  <xdr:twoCellAnchor>
    <xdr:from>
      <xdr:col>12</xdr:col>
      <xdr:colOff>468359</xdr:colOff>
      <xdr:row>33</xdr:row>
      <xdr:rowOff>94109</xdr:rowOff>
    </xdr:from>
    <xdr:to>
      <xdr:col>13</xdr:col>
      <xdr:colOff>9712</xdr:colOff>
      <xdr:row>33</xdr:row>
      <xdr:rowOff>156755</xdr:rowOff>
    </xdr:to>
    <xdr:sp macro="" textlink="">
      <xdr:nvSpPr>
        <xdr:cNvPr id="229" name="TextBox 169">
          <a:extLst>
            <a:ext uri="{FF2B5EF4-FFF2-40B4-BE49-F238E27FC236}">
              <a16:creationId xmlns:a16="http://schemas.microsoft.com/office/drawing/2014/main" id="{C666AAE2-AB22-4271-9135-E24DDE212CE3}"/>
            </a:ext>
          </a:extLst>
        </xdr:cNvPr>
        <xdr:cNvSpPr txBox="1"/>
      </xdr:nvSpPr>
      <xdr:spPr>
        <a:xfrm>
          <a:off x="7783559" y="6275834"/>
          <a:ext cx="150953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T.48</a:t>
          </a:r>
        </a:p>
      </xdr:txBody>
    </xdr:sp>
    <xdr:clientData/>
  </xdr:twoCellAnchor>
  <xdr:twoCellAnchor>
    <xdr:from>
      <xdr:col>11</xdr:col>
      <xdr:colOff>483083</xdr:colOff>
      <xdr:row>30</xdr:row>
      <xdr:rowOff>17115</xdr:rowOff>
    </xdr:from>
    <xdr:to>
      <xdr:col>12</xdr:col>
      <xdr:colOff>4788</xdr:colOff>
      <xdr:row>30</xdr:row>
      <xdr:rowOff>64840</xdr:rowOff>
    </xdr:to>
    <xdr:sp macro="" textlink="">
      <xdr:nvSpPr>
        <xdr:cNvPr id="230" name="Flowchart: Decision 229">
          <a:extLst>
            <a:ext uri="{FF2B5EF4-FFF2-40B4-BE49-F238E27FC236}">
              <a16:creationId xmlns:a16="http://schemas.microsoft.com/office/drawing/2014/main" id="{1D4342D7-78AA-4826-A13B-C740CEDF5BC4}"/>
            </a:ext>
          </a:extLst>
        </xdr:cNvPr>
        <xdr:cNvSpPr/>
      </xdr:nvSpPr>
      <xdr:spPr>
        <a:xfrm rot="19964487">
          <a:off x="7188683" y="5627340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11</xdr:col>
      <xdr:colOff>517373</xdr:colOff>
      <xdr:row>30</xdr:row>
      <xdr:rowOff>85695</xdr:rowOff>
    </xdr:from>
    <xdr:to>
      <xdr:col>12</xdr:col>
      <xdr:colOff>39078</xdr:colOff>
      <xdr:row>30</xdr:row>
      <xdr:rowOff>133420</xdr:rowOff>
    </xdr:to>
    <xdr:sp macro="" textlink="">
      <xdr:nvSpPr>
        <xdr:cNvPr id="231" name="Flowchart: Decision 230">
          <a:extLst>
            <a:ext uri="{FF2B5EF4-FFF2-40B4-BE49-F238E27FC236}">
              <a16:creationId xmlns:a16="http://schemas.microsoft.com/office/drawing/2014/main" id="{11E11053-CBFE-49BC-8D98-2E690FF01CB0}"/>
            </a:ext>
          </a:extLst>
        </xdr:cNvPr>
        <xdr:cNvSpPr/>
      </xdr:nvSpPr>
      <xdr:spPr>
        <a:xfrm rot="19964487">
          <a:off x="7222973" y="5695920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11</xdr:col>
      <xdr:colOff>340854</xdr:colOff>
      <xdr:row>30</xdr:row>
      <xdr:rowOff>29601</xdr:rowOff>
    </xdr:from>
    <xdr:to>
      <xdr:col>11</xdr:col>
      <xdr:colOff>491126</xdr:colOff>
      <xdr:row>30</xdr:row>
      <xdr:rowOff>92247</xdr:rowOff>
    </xdr:to>
    <xdr:sp macro="" textlink="">
      <xdr:nvSpPr>
        <xdr:cNvPr id="232" name="TextBox 169">
          <a:extLst>
            <a:ext uri="{FF2B5EF4-FFF2-40B4-BE49-F238E27FC236}">
              <a16:creationId xmlns:a16="http://schemas.microsoft.com/office/drawing/2014/main" id="{2702D711-BF6B-4179-92C6-406A52E3BFE9}"/>
            </a:ext>
          </a:extLst>
        </xdr:cNvPr>
        <xdr:cNvSpPr txBox="1"/>
      </xdr:nvSpPr>
      <xdr:spPr>
        <a:xfrm>
          <a:off x="7046454" y="5639826"/>
          <a:ext cx="150272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T.25A</a:t>
          </a:r>
        </a:p>
      </xdr:txBody>
    </xdr:sp>
    <xdr:clientData/>
  </xdr:twoCellAnchor>
  <xdr:twoCellAnchor>
    <xdr:from>
      <xdr:col>11</xdr:col>
      <xdr:colOff>375144</xdr:colOff>
      <xdr:row>30</xdr:row>
      <xdr:rowOff>105801</xdr:rowOff>
    </xdr:from>
    <xdr:to>
      <xdr:col>11</xdr:col>
      <xdr:colOff>525416</xdr:colOff>
      <xdr:row>30</xdr:row>
      <xdr:rowOff>168447</xdr:rowOff>
    </xdr:to>
    <xdr:sp macro="" textlink="">
      <xdr:nvSpPr>
        <xdr:cNvPr id="233" name="TextBox 169">
          <a:extLst>
            <a:ext uri="{FF2B5EF4-FFF2-40B4-BE49-F238E27FC236}">
              <a16:creationId xmlns:a16="http://schemas.microsoft.com/office/drawing/2014/main" id="{CF42909F-E69B-47BB-9EA8-AAD1EC1F6AA9}"/>
            </a:ext>
          </a:extLst>
        </xdr:cNvPr>
        <xdr:cNvSpPr txBox="1"/>
      </xdr:nvSpPr>
      <xdr:spPr>
        <a:xfrm>
          <a:off x="7080744" y="5716026"/>
          <a:ext cx="150272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T.25B</a:t>
          </a:r>
        </a:p>
      </xdr:txBody>
    </xdr:sp>
    <xdr:clientData/>
  </xdr:twoCellAnchor>
  <xdr:twoCellAnchor>
    <xdr:from>
      <xdr:col>11</xdr:col>
      <xdr:colOff>491420</xdr:colOff>
      <xdr:row>28</xdr:row>
      <xdr:rowOff>56941</xdr:rowOff>
    </xdr:from>
    <xdr:to>
      <xdr:col>11</xdr:col>
      <xdr:colOff>554066</xdr:colOff>
      <xdr:row>29</xdr:row>
      <xdr:rowOff>125976</xdr:rowOff>
    </xdr:to>
    <xdr:sp macro="" textlink="">
      <xdr:nvSpPr>
        <xdr:cNvPr id="234" name="TextBox 169">
          <a:extLst>
            <a:ext uri="{FF2B5EF4-FFF2-40B4-BE49-F238E27FC236}">
              <a16:creationId xmlns:a16="http://schemas.microsoft.com/office/drawing/2014/main" id="{24CC8257-4FC2-4879-945A-648DFA473D12}"/>
            </a:ext>
          </a:extLst>
        </xdr:cNvPr>
        <xdr:cNvSpPr txBox="1"/>
      </xdr:nvSpPr>
      <xdr:spPr>
        <a:xfrm rot="3910730">
          <a:off x="7098575" y="5384611"/>
          <a:ext cx="259535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35 Tower</a:t>
          </a:r>
        </a:p>
      </xdr:txBody>
    </xdr:sp>
    <xdr:clientData/>
  </xdr:twoCellAnchor>
  <xdr:twoCellAnchor>
    <xdr:from>
      <xdr:col>13</xdr:col>
      <xdr:colOff>467603</xdr:colOff>
      <xdr:row>19</xdr:row>
      <xdr:rowOff>8396</xdr:rowOff>
    </xdr:from>
    <xdr:to>
      <xdr:col>14</xdr:col>
      <xdr:colOff>17774</xdr:colOff>
      <xdr:row>19</xdr:row>
      <xdr:rowOff>71042</xdr:rowOff>
    </xdr:to>
    <xdr:sp macro="" textlink="">
      <xdr:nvSpPr>
        <xdr:cNvPr id="235" name="TextBox 180">
          <a:extLst>
            <a:ext uri="{FF2B5EF4-FFF2-40B4-BE49-F238E27FC236}">
              <a16:creationId xmlns:a16="http://schemas.microsoft.com/office/drawing/2014/main" id="{EA6F038C-18A1-40A0-BF8C-48ED7E8A4DF9}"/>
            </a:ext>
          </a:extLst>
        </xdr:cNvPr>
        <xdr:cNvSpPr txBox="1"/>
      </xdr:nvSpPr>
      <xdr:spPr>
        <a:xfrm>
          <a:off x="8392403" y="3523121"/>
          <a:ext cx="15977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T.28</a:t>
          </a:r>
        </a:p>
      </xdr:txBody>
    </xdr:sp>
    <xdr:clientData/>
  </xdr:twoCellAnchor>
  <xdr:twoCellAnchor>
    <xdr:from>
      <xdr:col>13</xdr:col>
      <xdr:colOff>596745</xdr:colOff>
      <xdr:row>19</xdr:row>
      <xdr:rowOff>73517</xdr:rowOff>
    </xdr:from>
    <xdr:to>
      <xdr:col>14</xdr:col>
      <xdr:colOff>247976</xdr:colOff>
      <xdr:row>19</xdr:row>
      <xdr:rowOff>119236</xdr:rowOff>
    </xdr:to>
    <xdr:sp macro="" textlink="">
      <xdr:nvSpPr>
        <xdr:cNvPr id="236" name="Flowchart: Decision 235">
          <a:extLst>
            <a:ext uri="{FF2B5EF4-FFF2-40B4-BE49-F238E27FC236}">
              <a16:creationId xmlns:a16="http://schemas.microsoft.com/office/drawing/2014/main" id="{1537BC4A-2683-4ED7-A91C-8BCC7F2CDBD4}"/>
            </a:ext>
          </a:extLst>
        </xdr:cNvPr>
        <xdr:cNvSpPr/>
      </xdr:nvSpPr>
      <xdr:spPr>
        <a:xfrm rot="1173127">
          <a:off x="8521545" y="3588242"/>
          <a:ext cx="260831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13</xdr:col>
      <xdr:colOff>523258</xdr:colOff>
      <xdr:row>20</xdr:row>
      <xdr:rowOff>111105</xdr:rowOff>
    </xdr:from>
    <xdr:to>
      <xdr:col>14</xdr:col>
      <xdr:colOff>80353</xdr:colOff>
      <xdr:row>20</xdr:row>
      <xdr:rowOff>156824</xdr:rowOff>
    </xdr:to>
    <xdr:sp macro="" textlink="">
      <xdr:nvSpPr>
        <xdr:cNvPr id="237" name="Flowchart: Decision 236">
          <a:extLst>
            <a:ext uri="{FF2B5EF4-FFF2-40B4-BE49-F238E27FC236}">
              <a16:creationId xmlns:a16="http://schemas.microsoft.com/office/drawing/2014/main" id="{5FD23F15-0F52-4CE3-9ACB-68CD0DABAB48}"/>
            </a:ext>
          </a:extLst>
        </xdr:cNvPr>
        <xdr:cNvSpPr/>
      </xdr:nvSpPr>
      <xdr:spPr>
        <a:xfrm rot="1173127">
          <a:off x="8448058" y="3816330"/>
          <a:ext cx="166695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13</xdr:col>
      <xdr:colOff>383783</xdr:colOff>
      <xdr:row>20</xdr:row>
      <xdr:rowOff>61736</xdr:rowOff>
    </xdr:from>
    <xdr:to>
      <xdr:col>13</xdr:col>
      <xdr:colOff>543554</xdr:colOff>
      <xdr:row>20</xdr:row>
      <xdr:rowOff>124382</xdr:rowOff>
    </xdr:to>
    <xdr:sp macro="" textlink="">
      <xdr:nvSpPr>
        <xdr:cNvPr id="238" name="TextBox 180">
          <a:extLst>
            <a:ext uri="{FF2B5EF4-FFF2-40B4-BE49-F238E27FC236}">
              <a16:creationId xmlns:a16="http://schemas.microsoft.com/office/drawing/2014/main" id="{56655413-841F-4244-89B1-49871B966A9D}"/>
            </a:ext>
          </a:extLst>
        </xdr:cNvPr>
        <xdr:cNvSpPr txBox="1"/>
      </xdr:nvSpPr>
      <xdr:spPr>
        <a:xfrm>
          <a:off x="8308583" y="3766961"/>
          <a:ext cx="15977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T.26</a:t>
          </a:r>
        </a:p>
      </xdr:txBody>
    </xdr:sp>
    <xdr:clientData/>
  </xdr:twoCellAnchor>
  <xdr:twoCellAnchor>
    <xdr:from>
      <xdr:col>8</xdr:col>
      <xdr:colOff>553341</xdr:colOff>
      <xdr:row>32</xdr:row>
      <xdr:rowOff>105920</xdr:rowOff>
    </xdr:from>
    <xdr:to>
      <xdr:col>9</xdr:col>
      <xdr:colOff>73746</xdr:colOff>
      <xdr:row>32</xdr:row>
      <xdr:rowOff>161092</xdr:rowOff>
    </xdr:to>
    <xdr:sp macro="" textlink="">
      <xdr:nvSpPr>
        <xdr:cNvPr id="239" name="Flowchart: Decision 238">
          <a:extLst>
            <a:ext uri="{FF2B5EF4-FFF2-40B4-BE49-F238E27FC236}">
              <a16:creationId xmlns:a16="http://schemas.microsoft.com/office/drawing/2014/main" id="{EDDB1C97-A996-4A26-83BF-603F8B0ACA9D}"/>
            </a:ext>
          </a:extLst>
        </xdr:cNvPr>
        <xdr:cNvSpPr/>
      </xdr:nvSpPr>
      <xdr:spPr>
        <a:xfrm>
          <a:off x="5430141" y="6097145"/>
          <a:ext cx="130005" cy="55172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8</xdr:col>
      <xdr:colOff>389671</xdr:colOff>
      <xdr:row>32</xdr:row>
      <xdr:rowOff>91135</xdr:rowOff>
    </xdr:from>
    <xdr:to>
      <xdr:col>8</xdr:col>
      <xdr:colOff>539943</xdr:colOff>
      <xdr:row>32</xdr:row>
      <xdr:rowOff>153781</xdr:rowOff>
    </xdr:to>
    <xdr:sp macro="" textlink="">
      <xdr:nvSpPr>
        <xdr:cNvPr id="240" name="TextBox 169">
          <a:extLst>
            <a:ext uri="{FF2B5EF4-FFF2-40B4-BE49-F238E27FC236}">
              <a16:creationId xmlns:a16="http://schemas.microsoft.com/office/drawing/2014/main" id="{DC3CF32A-7FE8-4AD9-8F3B-2FE7CACD5A9F}"/>
            </a:ext>
          </a:extLst>
        </xdr:cNvPr>
        <xdr:cNvSpPr txBox="1"/>
      </xdr:nvSpPr>
      <xdr:spPr>
        <a:xfrm>
          <a:off x="5266471" y="6082360"/>
          <a:ext cx="150272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</a:t>
          </a:r>
          <a:r>
            <a:rPr lang="id-ID" sz="400" b="0"/>
            <a:t>73</a:t>
          </a:r>
          <a:endParaRPr lang="en-US" sz="400" b="0"/>
        </a:p>
      </xdr:txBody>
    </xdr:sp>
    <xdr:clientData/>
  </xdr:twoCellAnchor>
  <xdr:twoCellAnchor>
    <xdr:from>
      <xdr:col>16</xdr:col>
      <xdr:colOff>189755</xdr:colOff>
      <xdr:row>4</xdr:row>
      <xdr:rowOff>165176</xdr:rowOff>
    </xdr:from>
    <xdr:to>
      <xdr:col>16</xdr:col>
      <xdr:colOff>320603</xdr:colOff>
      <xdr:row>5</xdr:row>
      <xdr:rowOff>20395</xdr:rowOff>
    </xdr:to>
    <xdr:sp macro="" textlink="">
      <xdr:nvSpPr>
        <xdr:cNvPr id="241" name="Flowchart: Decision 240">
          <a:extLst>
            <a:ext uri="{FF2B5EF4-FFF2-40B4-BE49-F238E27FC236}">
              <a16:creationId xmlns:a16="http://schemas.microsoft.com/office/drawing/2014/main" id="{C4B382B6-87AD-4C6F-9B58-AB0E96968494}"/>
            </a:ext>
          </a:extLst>
        </xdr:cNvPr>
        <xdr:cNvSpPr/>
      </xdr:nvSpPr>
      <xdr:spPr>
        <a:xfrm rot="199094">
          <a:off x="9943355" y="784301"/>
          <a:ext cx="130848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16</xdr:col>
      <xdr:colOff>364919</xdr:colOff>
      <xdr:row>4</xdr:row>
      <xdr:rowOff>161414</xdr:rowOff>
    </xdr:from>
    <xdr:to>
      <xdr:col>16</xdr:col>
      <xdr:colOff>524010</xdr:colOff>
      <xdr:row>5</xdr:row>
      <xdr:rowOff>33560</xdr:rowOff>
    </xdr:to>
    <xdr:sp macro="" textlink="">
      <xdr:nvSpPr>
        <xdr:cNvPr id="242" name="TextBox 180">
          <a:extLst>
            <a:ext uri="{FF2B5EF4-FFF2-40B4-BE49-F238E27FC236}">
              <a16:creationId xmlns:a16="http://schemas.microsoft.com/office/drawing/2014/main" id="{52234FD7-C232-498C-BF66-26AE0B3BDE60}"/>
            </a:ext>
          </a:extLst>
        </xdr:cNvPr>
        <xdr:cNvSpPr txBox="1"/>
      </xdr:nvSpPr>
      <xdr:spPr>
        <a:xfrm>
          <a:off x="10118519" y="780539"/>
          <a:ext cx="15909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 1</a:t>
          </a:r>
        </a:p>
      </xdr:txBody>
    </xdr:sp>
    <xdr:clientData/>
  </xdr:twoCellAnchor>
  <xdr:twoCellAnchor>
    <xdr:from>
      <xdr:col>6</xdr:col>
      <xdr:colOff>238462</xdr:colOff>
      <xdr:row>21</xdr:row>
      <xdr:rowOff>169459</xdr:rowOff>
    </xdr:from>
    <xdr:to>
      <xdr:col>6</xdr:col>
      <xdr:colOff>367001</xdr:colOff>
      <xdr:row>22</xdr:row>
      <xdr:rowOff>26684</xdr:rowOff>
    </xdr:to>
    <xdr:sp macro="" textlink="">
      <xdr:nvSpPr>
        <xdr:cNvPr id="243" name="Flowchart: Decision 242">
          <a:extLst>
            <a:ext uri="{FF2B5EF4-FFF2-40B4-BE49-F238E27FC236}">
              <a16:creationId xmlns:a16="http://schemas.microsoft.com/office/drawing/2014/main" id="{4DC3091D-DE4D-4FF0-AB13-B4780035C5AE}"/>
            </a:ext>
          </a:extLst>
        </xdr:cNvPr>
        <xdr:cNvSpPr/>
      </xdr:nvSpPr>
      <xdr:spPr>
        <a:xfrm rot="943760">
          <a:off x="3986214" y="3919358"/>
          <a:ext cx="128539" cy="3967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426540</xdr:colOff>
      <xdr:row>27</xdr:row>
      <xdr:rowOff>144973</xdr:rowOff>
    </xdr:from>
    <xdr:to>
      <xdr:col>4</xdr:col>
      <xdr:colOff>573979</xdr:colOff>
      <xdr:row>28</xdr:row>
      <xdr:rowOff>23135</xdr:rowOff>
    </xdr:to>
    <xdr:sp macro="" textlink="">
      <xdr:nvSpPr>
        <xdr:cNvPr id="244" name="TextBox 169">
          <a:extLst>
            <a:ext uri="{FF2B5EF4-FFF2-40B4-BE49-F238E27FC236}">
              <a16:creationId xmlns:a16="http://schemas.microsoft.com/office/drawing/2014/main" id="{5A13962B-D1D7-40FF-96B1-EB2FF28F3A4D}"/>
            </a:ext>
          </a:extLst>
        </xdr:cNvPr>
        <xdr:cNvSpPr txBox="1"/>
      </xdr:nvSpPr>
      <xdr:spPr>
        <a:xfrm>
          <a:off x="2929108" y="5037815"/>
          <a:ext cx="147439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T.21 </a:t>
          </a:r>
        </a:p>
      </xdr:txBody>
    </xdr:sp>
    <xdr:clientData/>
  </xdr:twoCellAnchor>
  <xdr:twoCellAnchor>
    <xdr:from>
      <xdr:col>3</xdr:col>
      <xdr:colOff>62285</xdr:colOff>
      <xdr:row>32</xdr:row>
      <xdr:rowOff>7005</xdr:rowOff>
    </xdr:from>
    <xdr:to>
      <xdr:col>3</xdr:col>
      <xdr:colOff>208738</xdr:colOff>
      <xdr:row>32</xdr:row>
      <xdr:rowOff>69651</xdr:rowOff>
    </xdr:to>
    <xdr:sp macro="" textlink="">
      <xdr:nvSpPr>
        <xdr:cNvPr id="245" name="TextBox 169">
          <a:extLst>
            <a:ext uri="{FF2B5EF4-FFF2-40B4-BE49-F238E27FC236}">
              <a16:creationId xmlns:a16="http://schemas.microsoft.com/office/drawing/2014/main" id="{9B1199A2-8029-4A81-81A5-D3BAD03A50A3}"/>
            </a:ext>
          </a:extLst>
        </xdr:cNvPr>
        <xdr:cNvSpPr txBox="1"/>
      </xdr:nvSpPr>
      <xdr:spPr>
        <a:xfrm>
          <a:off x="1891085" y="5998230"/>
          <a:ext cx="146453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1</a:t>
          </a:r>
        </a:p>
      </xdr:txBody>
    </xdr:sp>
    <xdr:clientData/>
  </xdr:twoCellAnchor>
  <xdr:twoCellAnchor>
    <xdr:from>
      <xdr:col>4</xdr:col>
      <xdr:colOff>429884</xdr:colOff>
      <xdr:row>30</xdr:row>
      <xdr:rowOff>162636</xdr:rowOff>
    </xdr:from>
    <xdr:to>
      <xdr:col>4</xdr:col>
      <xdr:colOff>593868</xdr:colOff>
      <xdr:row>31</xdr:row>
      <xdr:rowOff>40798</xdr:rowOff>
    </xdr:to>
    <xdr:sp macro="" textlink="">
      <xdr:nvSpPr>
        <xdr:cNvPr id="246" name="TextBox 169">
          <a:extLst>
            <a:ext uri="{FF2B5EF4-FFF2-40B4-BE49-F238E27FC236}">
              <a16:creationId xmlns:a16="http://schemas.microsoft.com/office/drawing/2014/main" id="{97C42BAB-979B-4FD5-A6BE-836CA6C54E05}"/>
            </a:ext>
          </a:extLst>
        </xdr:cNvPr>
        <xdr:cNvSpPr txBox="1"/>
      </xdr:nvSpPr>
      <xdr:spPr>
        <a:xfrm>
          <a:off x="2932452" y="5608931"/>
          <a:ext cx="163984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1</a:t>
          </a:r>
        </a:p>
      </xdr:txBody>
    </xdr:sp>
    <xdr:clientData/>
  </xdr:twoCellAnchor>
  <xdr:twoCellAnchor>
    <xdr:from>
      <xdr:col>2</xdr:col>
      <xdr:colOff>221316</xdr:colOff>
      <xdr:row>22</xdr:row>
      <xdr:rowOff>172861</xdr:rowOff>
    </xdr:from>
    <xdr:to>
      <xdr:col>2</xdr:col>
      <xdr:colOff>551682</xdr:colOff>
      <xdr:row>24</xdr:row>
      <xdr:rowOff>30816</xdr:rowOff>
    </xdr:to>
    <xdr:sp macro="" textlink="">
      <xdr:nvSpPr>
        <xdr:cNvPr id="247" name="Freeform 5">
          <a:extLst>
            <a:ext uri="{FF2B5EF4-FFF2-40B4-BE49-F238E27FC236}">
              <a16:creationId xmlns:a16="http://schemas.microsoft.com/office/drawing/2014/main" id="{AA7927A2-47B8-4B4B-98AB-A74FC87D985E}"/>
            </a:ext>
          </a:extLst>
        </xdr:cNvPr>
        <xdr:cNvSpPr/>
      </xdr:nvSpPr>
      <xdr:spPr>
        <a:xfrm>
          <a:off x="1440516" y="4259086"/>
          <a:ext cx="330366" cy="238955"/>
        </a:xfrm>
        <a:custGeom>
          <a:avLst/>
          <a:gdLst>
            <a:gd name="connsiteX0" fmla="*/ 0 w 263525"/>
            <a:gd name="connsiteY0" fmla="*/ 149225 h 149225"/>
            <a:gd name="connsiteX1" fmla="*/ 222250 w 263525"/>
            <a:gd name="connsiteY1" fmla="*/ 0 h 149225"/>
            <a:gd name="connsiteX2" fmla="*/ 263525 w 263525"/>
            <a:gd name="connsiteY2" fmla="*/ 44450 h 149225"/>
            <a:gd name="connsiteX0" fmla="*/ 0 w 270404"/>
            <a:gd name="connsiteY0" fmla="*/ 149225 h 149225"/>
            <a:gd name="connsiteX1" fmla="*/ 222250 w 270404"/>
            <a:gd name="connsiteY1" fmla="*/ 0 h 149225"/>
            <a:gd name="connsiteX2" fmla="*/ 270404 w 270404"/>
            <a:gd name="connsiteY2" fmla="*/ 39202 h 149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70404" h="149225">
              <a:moveTo>
                <a:pt x="0" y="149225"/>
              </a:moveTo>
              <a:lnTo>
                <a:pt x="222250" y="0"/>
              </a:lnTo>
              <a:cubicBezTo>
                <a:pt x="236008" y="14817"/>
                <a:pt x="256646" y="24385"/>
                <a:pt x="270404" y="39202"/>
              </a:cubicBezTo>
            </a:path>
          </a:pathLst>
        </a:cu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407348</xdr:colOff>
      <xdr:row>23</xdr:row>
      <xdr:rowOff>6243</xdr:rowOff>
    </xdr:from>
    <xdr:to>
      <xdr:col>2</xdr:col>
      <xdr:colOff>453067</xdr:colOff>
      <xdr:row>23</xdr:row>
      <xdr:rowOff>77302</xdr:rowOff>
    </xdr:to>
    <xdr:sp macro="" textlink="">
      <xdr:nvSpPr>
        <xdr:cNvPr id="248" name="Flowchart: Decision 247">
          <a:extLst>
            <a:ext uri="{FF2B5EF4-FFF2-40B4-BE49-F238E27FC236}">
              <a16:creationId xmlns:a16="http://schemas.microsoft.com/office/drawing/2014/main" id="{6838180E-2F6D-4418-B6EE-6701EF397BE3}"/>
            </a:ext>
          </a:extLst>
        </xdr:cNvPr>
        <xdr:cNvSpPr/>
      </xdr:nvSpPr>
      <xdr:spPr>
        <a:xfrm rot="13758111">
          <a:off x="1613878" y="4295638"/>
          <a:ext cx="71059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14232</xdr:colOff>
      <xdr:row>22</xdr:row>
      <xdr:rowOff>120214</xdr:rowOff>
    </xdr:from>
    <xdr:to>
      <xdr:col>2</xdr:col>
      <xdr:colOff>330381</xdr:colOff>
      <xdr:row>22</xdr:row>
      <xdr:rowOff>182860</xdr:rowOff>
    </xdr:to>
    <xdr:sp macro="" textlink="">
      <xdr:nvSpPr>
        <xdr:cNvPr id="249" name="TextBox 169">
          <a:extLst>
            <a:ext uri="{FF2B5EF4-FFF2-40B4-BE49-F238E27FC236}">
              <a16:creationId xmlns:a16="http://schemas.microsoft.com/office/drawing/2014/main" id="{8B63D56C-09D3-4D9A-8EA4-D42B4BE98853}"/>
            </a:ext>
          </a:extLst>
        </xdr:cNvPr>
        <xdr:cNvSpPr txBox="1"/>
      </xdr:nvSpPr>
      <xdr:spPr>
        <a:xfrm>
          <a:off x="1233432" y="4206439"/>
          <a:ext cx="316149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</a:t>
          </a:r>
          <a:r>
            <a:rPr lang="id-ID" sz="400" b="0"/>
            <a:t>127B</a:t>
          </a:r>
          <a:endParaRPr lang="en-US" sz="400" b="0"/>
        </a:p>
      </xdr:txBody>
    </xdr:sp>
    <xdr:clientData/>
  </xdr:twoCellAnchor>
  <xdr:twoCellAnchor>
    <xdr:from>
      <xdr:col>2</xdr:col>
      <xdr:colOff>533567</xdr:colOff>
      <xdr:row>22</xdr:row>
      <xdr:rowOff>169519</xdr:rowOff>
    </xdr:from>
    <xdr:to>
      <xdr:col>2</xdr:col>
      <xdr:colOff>596213</xdr:colOff>
      <xdr:row>25</xdr:row>
      <xdr:rowOff>49379</xdr:rowOff>
    </xdr:to>
    <xdr:sp macro="" textlink="">
      <xdr:nvSpPr>
        <xdr:cNvPr id="250" name="TextBox 169">
          <a:extLst>
            <a:ext uri="{FF2B5EF4-FFF2-40B4-BE49-F238E27FC236}">
              <a16:creationId xmlns:a16="http://schemas.microsoft.com/office/drawing/2014/main" id="{5F1E20E4-A9F9-44FF-9C44-B0962B100788}"/>
            </a:ext>
          </a:extLst>
        </xdr:cNvPr>
        <xdr:cNvSpPr txBox="1"/>
      </xdr:nvSpPr>
      <xdr:spPr>
        <a:xfrm rot="3185493">
          <a:off x="1558410" y="4450101"/>
          <a:ext cx="451360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Bay #2 / T. 128</a:t>
          </a:r>
        </a:p>
      </xdr:txBody>
    </xdr:sp>
    <xdr:clientData/>
  </xdr:twoCellAnchor>
  <xdr:twoCellAnchor>
    <xdr:from>
      <xdr:col>11</xdr:col>
      <xdr:colOff>291323</xdr:colOff>
      <xdr:row>17</xdr:row>
      <xdr:rowOff>160069</xdr:rowOff>
    </xdr:from>
    <xdr:to>
      <xdr:col>11</xdr:col>
      <xdr:colOff>450414</xdr:colOff>
      <xdr:row>18</xdr:row>
      <xdr:rowOff>41007</xdr:rowOff>
    </xdr:to>
    <xdr:sp macro="" textlink="">
      <xdr:nvSpPr>
        <xdr:cNvPr id="251" name="TextBox 180">
          <a:extLst>
            <a:ext uri="{FF2B5EF4-FFF2-40B4-BE49-F238E27FC236}">
              <a16:creationId xmlns:a16="http://schemas.microsoft.com/office/drawing/2014/main" id="{67483018-E28F-4F1E-80A9-533F24554F05}"/>
            </a:ext>
          </a:extLst>
        </xdr:cNvPr>
        <xdr:cNvSpPr txBox="1"/>
      </xdr:nvSpPr>
      <xdr:spPr>
        <a:xfrm>
          <a:off x="7190354" y="3178761"/>
          <a:ext cx="15909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T.45</a:t>
          </a:r>
        </a:p>
      </xdr:txBody>
    </xdr:sp>
    <xdr:clientData/>
  </xdr:twoCellAnchor>
  <xdr:twoCellAnchor>
    <xdr:from>
      <xdr:col>11</xdr:col>
      <xdr:colOff>372614</xdr:colOff>
      <xdr:row>14</xdr:row>
      <xdr:rowOff>119466</xdr:rowOff>
    </xdr:from>
    <xdr:to>
      <xdr:col>14</xdr:col>
      <xdr:colOff>535983</xdr:colOff>
      <xdr:row>18</xdr:row>
      <xdr:rowOff>164730</xdr:rowOff>
    </xdr:to>
    <xdr:sp macro="" textlink="">
      <xdr:nvSpPr>
        <xdr:cNvPr id="252" name="Freeform 401">
          <a:extLst>
            <a:ext uri="{FF2B5EF4-FFF2-40B4-BE49-F238E27FC236}">
              <a16:creationId xmlns:a16="http://schemas.microsoft.com/office/drawing/2014/main" id="{5D397C43-C06E-4236-B58F-85446927ECD1}"/>
            </a:ext>
          </a:extLst>
        </xdr:cNvPr>
        <xdr:cNvSpPr/>
      </xdr:nvSpPr>
      <xdr:spPr>
        <a:xfrm>
          <a:off x="7078214" y="2681691"/>
          <a:ext cx="1992169" cy="807264"/>
        </a:xfrm>
        <a:custGeom>
          <a:avLst/>
          <a:gdLst>
            <a:gd name="connsiteX0" fmla="*/ 0 w 1294959"/>
            <a:gd name="connsiteY0" fmla="*/ 724120 h 724120"/>
            <a:gd name="connsiteX1" fmla="*/ 644837 w 1294959"/>
            <a:gd name="connsiteY1" fmla="*/ 216707 h 724120"/>
            <a:gd name="connsiteX2" fmla="*/ 1294959 w 1294959"/>
            <a:gd name="connsiteY2" fmla="*/ 0 h 7241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294959" h="724120">
              <a:moveTo>
                <a:pt x="0" y="724120"/>
              </a:moveTo>
              <a:lnTo>
                <a:pt x="644837" y="216707"/>
              </a:lnTo>
              <a:lnTo>
                <a:pt x="1294959" y="0"/>
              </a:lnTo>
            </a:path>
          </a:pathLst>
        </a:custGeom>
        <a:ln w="63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11</xdr:col>
      <xdr:colOff>484101</xdr:colOff>
      <xdr:row>17</xdr:row>
      <xdr:rowOff>41992</xdr:rowOff>
    </xdr:from>
    <xdr:to>
      <xdr:col>12</xdr:col>
      <xdr:colOff>240392</xdr:colOff>
      <xdr:row>17</xdr:row>
      <xdr:rowOff>104638</xdr:rowOff>
    </xdr:to>
    <xdr:sp macro="" textlink="">
      <xdr:nvSpPr>
        <xdr:cNvPr id="253" name="TextBox 180">
          <a:extLst>
            <a:ext uri="{FF2B5EF4-FFF2-40B4-BE49-F238E27FC236}">
              <a16:creationId xmlns:a16="http://schemas.microsoft.com/office/drawing/2014/main" id="{15C2163C-042E-40D8-AD0A-087FEAA7FB82}"/>
            </a:ext>
          </a:extLst>
        </xdr:cNvPr>
        <xdr:cNvSpPr txBox="1"/>
      </xdr:nvSpPr>
      <xdr:spPr>
        <a:xfrm rot="19805422">
          <a:off x="7189701" y="3175717"/>
          <a:ext cx="36589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Muaratawar</a:t>
          </a:r>
        </a:p>
      </xdr:txBody>
    </xdr:sp>
    <xdr:clientData/>
  </xdr:twoCellAnchor>
  <xdr:twoCellAnchor>
    <xdr:from>
      <xdr:col>11</xdr:col>
      <xdr:colOff>495885</xdr:colOff>
      <xdr:row>17</xdr:row>
      <xdr:rowOff>189856</xdr:rowOff>
    </xdr:from>
    <xdr:to>
      <xdr:col>12</xdr:col>
      <xdr:colOff>252176</xdr:colOff>
      <xdr:row>18</xdr:row>
      <xdr:rowOff>62002</xdr:rowOff>
    </xdr:to>
    <xdr:sp macro="" textlink="">
      <xdr:nvSpPr>
        <xdr:cNvPr id="254" name="TextBox 180">
          <a:extLst>
            <a:ext uri="{FF2B5EF4-FFF2-40B4-BE49-F238E27FC236}">
              <a16:creationId xmlns:a16="http://schemas.microsoft.com/office/drawing/2014/main" id="{4F060A6A-F732-4CA2-9566-FE391A3ADD9B}"/>
            </a:ext>
          </a:extLst>
        </xdr:cNvPr>
        <xdr:cNvSpPr txBox="1"/>
      </xdr:nvSpPr>
      <xdr:spPr>
        <a:xfrm rot="19805422">
          <a:off x="7201485" y="3323581"/>
          <a:ext cx="36589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Bekasi</a:t>
          </a:r>
        </a:p>
      </xdr:txBody>
    </xdr:sp>
    <xdr:clientData/>
  </xdr:twoCellAnchor>
  <xdr:twoCellAnchor>
    <xdr:from>
      <xdr:col>14</xdr:col>
      <xdr:colOff>467988</xdr:colOff>
      <xdr:row>14</xdr:row>
      <xdr:rowOff>177057</xdr:rowOff>
    </xdr:from>
    <xdr:to>
      <xdr:col>15</xdr:col>
      <xdr:colOff>16774</xdr:colOff>
      <xdr:row>15</xdr:row>
      <xdr:rowOff>49203</xdr:rowOff>
    </xdr:to>
    <xdr:sp macro="" textlink="">
      <xdr:nvSpPr>
        <xdr:cNvPr id="255" name="TextBox 180">
          <a:extLst>
            <a:ext uri="{FF2B5EF4-FFF2-40B4-BE49-F238E27FC236}">
              <a16:creationId xmlns:a16="http://schemas.microsoft.com/office/drawing/2014/main" id="{3EAE234F-1951-4DD7-B821-6D3AAB75F1FD}"/>
            </a:ext>
          </a:extLst>
        </xdr:cNvPr>
        <xdr:cNvSpPr txBox="1"/>
      </xdr:nvSpPr>
      <xdr:spPr>
        <a:xfrm>
          <a:off x="9002388" y="2739282"/>
          <a:ext cx="158386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</a:t>
          </a:r>
        </a:p>
      </xdr:txBody>
    </xdr:sp>
    <xdr:clientData/>
  </xdr:twoCellAnchor>
  <xdr:twoCellAnchor>
    <xdr:from>
      <xdr:col>16</xdr:col>
      <xdr:colOff>117662</xdr:colOff>
      <xdr:row>4</xdr:row>
      <xdr:rowOff>106455</xdr:rowOff>
    </xdr:from>
    <xdr:to>
      <xdr:col>16</xdr:col>
      <xdr:colOff>285750</xdr:colOff>
      <xdr:row>18</xdr:row>
      <xdr:rowOff>113008</xdr:rowOff>
    </xdr:to>
    <xdr:sp macro="" textlink="">
      <xdr:nvSpPr>
        <xdr:cNvPr id="256" name="Freeform 13">
          <a:extLst>
            <a:ext uri="{FF2B5EF4-FFF2-40B4-BE49-F238E27FC236}">
              <a16:creationId xmlns:a16="http://schemas.microsoft.com/office/drawing/2014/main" id="{770D7F6A-782B-42E6-8D74-727B7F2724A3}"/>
            </a:ext>
          </a:extLst>
        </xdr:cNvPr>
        <xdr:cNvSpPr/>
      </xdr:nvSpPr>
      <xdr:spPr>
        <a:xfrm>
          <a:off x="9871262" y="725580"/>
          <a:ext cx="168088" cy="2711653"/>
        </a:xfrm>
        <a:custGeom>
          <a:avLst/>
          <a:gdLst>
            <a:gd name="connsiteX0" fmla="*/ 117662 w 117662"/>
            <a:gd name="connsiteY0" fmla="*/ 0 h 2420470"/>
            <a:gd name="connsiteX1" fmla="*/ 0 w 117662"/>
            <a:gd name="connsiteY1" fmla="*/ 2050676 h 2420470"/>
            <a:gd name="connsiteX2" fmla="*/ 72838 w 117662"/>
            <a:gd name="connsiteY2" fmla="*/ 2420470 h 24204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17662" h="2420470">
              <a:moveTo>
                <a:pt x="117662" y="0"/>
              </a:moveTo>
              <a:lnTo>
                <a:pt x="0" y="2050676"/>
              </a:lnTo>
              <a:lnTo>
                <a:pt x="72838" y="2420470"/>
              </a:lnTo>
            </a:path>
          </a:pathLst>
        </a:custGeom>
        <a:ln w="63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12</xdr:col>
      <xdr:colOff>564311</xdr:colOff>
      <xdr:row>18</xdr:row>
      <xdr:rowOff>106550</xdr:rowOff>
    </xdr:from>
    <xdr:to>
      <xdr:col>16</xdr:col>
      <xdr:colOff>219560</xdr:colOff>
      <xdr:row>35</xdr:row>
      <xdr:rowOff>21565</xdr:rowOff>
    </xdr:to>
    <xdr:sp macro="" textlink="">
      <xdr:nvSpPr>
        <xdr:cNvPr id="257" name="Freeform 15">
          <a:extLst>
            <a:ext uri="{FF2B5EF4-FFF2-40B4-BE49-F238E27FC236}">
              <a16:creationId xmlns:a16="http://schemas.microsoft.com/office/drawing/2014/main" id="{1E630E3D-0DE1-4963-8596-10EA454FA2FA}"/>
            </a:ext>
          </a:extLst>
        </xdr:cNvPr>
        <xdr:cNvSpPr/>
      </xdr:nvSpPr>
      <xdr:spPr>
        <a:xfrm>
          <a:off x="7879511" y="3430775"/>
          <a:ext cx="2093649" cy="3153515"/>
        </a:xfrm>
        <a:custGeom>
          <a:avLst/>
          <a:gdLst>
            <a:gd name="connsiteX0" fmla="*/ 0 w 2088697"/>
            <a:gd name="connsiteY0" fmla="*/ 3170464 h 3170464"/>
            <a:gd name="connsiteX1" fmla="*/ 693965 w 2088697"/>
            <a:gd name="connsiteY1" fmla="*/ 2129517 h 3170464"/>
            <a:gd name="connsiteX2" fmla="*/ 1449161 w 2088697"/>
            <a:gd name="connsiteY2" fmla="*/ 1585232 h 3170464"/>
            <a:gd name="connsiteX3" fmla="*/ 1959429 w 2088697"/>
            <a:gd name="connsiteY3" fmla="*/ 870857 h 3170464"/>
            <a:gd name="connsiteX4" fmla="*/ 2088697 w 2088697"/>
            <a:gd name="connsiteY4" fmla="*/ 0 h 317046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88697" h="3170464">
              <a:moveTo>
                <a:pt x="0" y="3170464"/>
              </a:moveTo>
              <a:lnTo>
                <a:pt x="693965" y="2129517"/>
              </a:lnTo>
              <a:lnTo>
                <a:pt x="1449161" y="1585232"/>
              </a:lnTo>
              <a:lnTo>
                <a:pt x="1959429" y="870857"/>
              </a:lnTo>
              <a:lnTo>
                <a:pt x="2088697" y="0"/>
              </a:lnTo>
            </a:path>
          </a:pathLst>
        </a:custGeom>
        <a:ln w="63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15</xdr:col>
      <xdr:colOff>206374</xdr:colOff>
      <xdr:row>4</xdr:row>
      <xdr:rowOff>116898</xdr:rowOff>
    </xdr:from>
    <xdr:to>
      <xdr:col>16</xdr:col>
      <xdr:colOff>238124</xdr:colOff>
      <xdr:row>15</xdr:row>
      <xdr:rowOff>63500</xdr:rowOff>
    </xdr:to>
    <xdr:sp macro="" textlink="">
      <xdr:nvSpPr>
        <xdr:cNvPr id="258" name="Freeform 18">
          <a:extLst>
            <a:ext uri="{FF2B5EF4-FFF2-40B4-BE49-F238E27FC236}">
              <a16:creationId xmlns:a16="http://schemas.microsoft.com/office/drawing/2014/main" id="{AB932741-C0C2-45AE-ACE7-B565CDCF0811}"/>
            </a:ext>
          </a:extLst>
        </xdr:cNvPr>
        <xdr:cNvSpPr/>
      </xdr:nvSpPr>
      <xdr:spPr>
        <a:xfrm>
          <a:off x="9350374" y="736023"/>
          <a:ext cx="641350" cy="2080202"/>
        </a:xfrm>
        <a:custGeom>
          <a:avLst/>
          <a:gdLst>
            <a:gd name="connsiteX0" fmla="*/ 701387 w 701387"/>
            <a:gd name="connsiteY0" fmla="*/ 0 h 2026227"/>
            <a:gd name="connsiteX1" fmla="*/ 532534 w 701387"/>
            <a:gd name="connsiteY1" fmla="*/ 2026227 h 2026227"/>
            <a:gd name="connsiteX2" fmla="*/ 0 w 701387"/>
            <a:gd name="connsiteY2" fmla="*/ 1883352 h 20262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01387" h="2026227">
              <a:moveTo>
                <a:pt x="701387" y="0"/>
              </a:moveTo>
              <a:lnTo>
                <a:pt x="532534" y="2026227"/>
              </a:lnTo>
              <a:lnTo>
                <a:pt x="0" y="1883352"/>
              </a:lnTo>
            </a:path>
          </a:pathLst>
        </a:custGeom>
        <a:ln w="63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14</xdr:col>
      <xdr:colOff>574675</xdr:colOff>
      <xdr:row>13</xdr:row>
      <xdr:rowOff>146844</xdr:rowOff>
    </xdr:from>
    <xdr:to>
      <xdr:col>15</xdr:col>
      <xdr:colOff>213519</xdr:colOff>
      <xdr:row>14</xdr:row>
      <xdr:rowOff>115094</xdr:rowOff>
    </xdr:to>
    <xdr:sp macro="" textlink="">
      <xdr:nvSpPr>
        <xdr:cNvPr id="259" name="Freeform 20">
          <a:extLst>
            <a:ext uri="{FF2B5EF4-FFF2-40B4-BE49-F238E27FC236}">
              <a16:creationId xmlns:a16="http://schemas.microsoft.com/office/drawing/2014/main" id="{A5F75CE6-21DD-46CE-BB6D-486624568A90}"/>
            </a:ext>
          </a:extLst>
        </xdr:cNvPr>
        <xdr:cNvSpPr/>
      </xdr:nvSpPr>
      <xdr:spPr>
        <a:xfrm>
          <a:off x="9109075" y="2518569"/>
          <a:ext cx="248444" cy="158750"/>
        </a:xfrm>
        <a:custGeom>
          <a:avLst/>
          <a:gdLst>
            <a:gd name="connsiteX0" fmla="*/ 0 w 250032"/>
            <a:gd name="connsiteY0" fmla="*/ 95250 h 158750"/>
            <a:gd name="connsiteX1" fmla="*/ 166688 w 250032"/>
            <a:gd name="connsiteY1" fmla="*/ 0 h 158750"/>
            <a:gd name="connsiteX2" fmla="*/ 226219 w 250032"/>
            <a:gd name="connsiteY2" fmla="*/ 15875 h 158750"/>
            <a:gd name="connsiteX3" fmla="*/ 250032 w 250032"/>
            <a:gd name="connsiteY3" fmla="*/ 158750 h 158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50032" h="158750">
              <a:moveTo>
                <a:pt x="0" y="95250"/>
              </a:moveTo>
              <a:lnTo>
                <a:pt x="166688" y="0"/>
              </a:lnTo>
              <a:lnTo>
                <a:pt x="226219" y="15875"/>
              </a:lnTo>
              <a:lnTo>
                <a:pt x="250032" y="158750"/>
              </a:lnTo>
            </a:path>
          </a:pathLst>
        </a:cu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15</xdr:col>
      <xdr:colOff>236564</xdr:colOff>
      <xdr:row>14</xdr:row>
      <xdr:rowOff>29538</xdr:rowOff>
    </xdr:from>
    <xdr:to>
      <xdr:col>15</xdr:col>
      <xdr:colOff>395655</xdr:colOff>
      <xdr:row>14</xdr:row>
      <xdr:rowOff>92184</xdr:rowOff>
    </xdr:to>
    <xdr:sp macro="" textlink="">
      <xdr:nvSpPr>
        <xdr:cNvPr id="260" name="TextBox 180">
          <a:extLst>
            <a:ext uri="{FF2B5EF4-FFF2-40B4-BE49-F238E27FC236}">
              <a16:creationId xmlns:a16="http://schemas.microsoft.com/office/drawing/2014/main" id="{A80BDF19-C590-49B4-9C58-D5CCA1CE8E8B}"/>
            </a:ext>
          </a:extLst>
        </xdr:cNvPr>
        <xdr:cNvSpPr txBox="1"/>
      </xdr:nvSpPr>
      <xdr:spPr>
        <a:xfrm>
          <a:off x="9380564" y="2591763"/>
          <a:ext cx="15909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T.82</a:t>
          </a:r>
        </a:p>
      </xdr:txBody>
    </xdr:sp>
    <xdr:clientData/>
  </xdr:twoCellAnchor>
  <xdr:twoCellAnchor>
    <xdr:from>
      <xdr:col>16</xdr:col>
      <xdr:colOff>161234</xdr:colOff>
      <xdr:row>15</xdr:row>
      <xdr:rowOff>17514</xdr:rowOff>
    </xdr:from>
    <xdr:to>
      <xdr:col>16</xdr:col>
      <xdr:colOff>320325</xdr:colOff>
      <xdr:row>15</xdr:row>
      <xdr:rowOff>80160</xdr:rowOff>
    </xdr:to>
    <xdr:sp macro="" textlink="">
      <xdr:nvSpPr>
        <xdr:cNvPr id="261" name="TextBox 180">
          <a:extLst>
            <a:ext uri="{FF2B5EF4-FFF2-40B4-BE49-F238E27FC236}">
              <a16:creationId xmlns:a16="http://schemas.microsoft.com/office/drawing/2014/main" id="{50137450-65E1-423F-957D-7EEA70F47981}"/>
            </a:ext>
          </a:extLst>
        </xdr:cNvPr>
        <xdr:cNvSpPr txBox="1"/>
      </xdr:nvSpPr>
      <xdr:spPr>
        <a:xfrm>
          <a:off x="9914834" y="2770239"/>
          <a:ext cx="15909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T.49</a:t>
          </a:r>
        </a:p>
      </xdr:txBody>
    </xdr:sp>
    <xdr:clientData/>
  </xdr:twoCellAnchor>
  <xdr:twoCellAnchor>
    <xdr:from>
      <xdr:col>8</xdr:col>
      <xdr:colOff>104941</xdr:colOff>
      <xdr:row>35</xdr:row>
      <xdr:rowOff>108522</xdr:rowOff>
    </xdr:from>
    <xdr:to>
      <xdr:col>8</xdr:col>
      <xdr:colOff>257482</xdr:colOff>
      <xdr:row>35</xdr:row>
      <xdr:rowOff>171168</xdr:rowOff>
    </xdr:to>
    <xdr:sp macro="" textlink="">
      <xdr:nvSpPr>
        <xdr:cNvPr id="262" name="TextBox 169">
          <a:extLst>
            <a:ext uri="{FF2B5EF4-FFF2-40B4-BE49-F238E27FC236}">
              <a16:creationId xmlns:a16="http://schemas.microsoft.com/office/drawing/2014/main" id="{2FBDECF4-080A-426F-8C80-241D38857243}"/>
            </a:ext>
          </a:extLst>
        </xdr:cNvPr>
        <xdr:cNvSpPr txBox="1"/>
      </xdr:nvSpPr>
      <xdr:spPr>
        <a:xfrm rot="1504208">
          <a:off x="4981741" y="6671247"/>
          <a:ext cx="15254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T.82</a:t>
          </a:r>
        </a:p>
      </xdr:txBody>
    </xdr:sp>
    <xdr:clientData/>
  </xdr:twoCellAnchor>
  <xdr:twoCellAnchor>
    <xdr:from>
      <xdr:col>13</xdr:col>
      <xdr:colOff>59531</xdr:colOff>
      <xdr:row>34</xdr:row>
      <xdr:rowOff>154781</xdr:rowOff>
    </xdr:from>
    <xdr:to>
      <xdr:col>13</xdr:col>
      <xdr:colOff>212072</xdr:colOff>
      <xdr:row>35</xdr:row>
      <xdr:rowOff>26927</xdr:rowOff>
    </xdr:to>
    <xdr:sp macro="" textlink="">
      <xdr:nvSpPr>
        <xdr:cNvPr id="263" name="TextBox 169">
          <a:extLst>
            <a:ext uri="{FF2B5EF4-FFF2-40B4-BE49-F238E27FC236}">
              <a16:creationId xmlns:a16="http://schemas.microsoft.com/office/drawing/2014/main" id="{E079C450-85BB-4F74-AFC0-AC54ACEA9A9F}"/>
            </a:ext>
          </a:extLst>
        </xdr:cNvPr>
        <xdr:cNvSpPr txBox="1"/>
      </xdr:nvSpPr>
      <xdr:spPr>
        <a:xfrm>
          <a:off x="7984331" y="6527006"/>
          <a:ext cx="15254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</a:t>
          </a:r>
        </a:p>
      </xdr:txBody>
    </xdr:sp>
    <xdr:clientData/>
  </xdr:twoCellAnchor>
  <xdr:twoCellAnchor>
    <xdr:from>
      <xdr:col>16</xdr:col>
      <xdr:colOff>272098</xdr:colOff>
      <xdr:row>21</xdr:row>
      <xdr:rowOff>23293</xdr:rowOff>
    </xdr:from>
    <xdr:to>
      <xdr:col>16</xdr:col>
      <xdr:colOff>317817</xdr:colOff>
      <xdr:row>21</xdr:row>
      <xdr:rowOff>154141</xdr:rowOff>
    </xdr:to>
    <xdr:sp macro="" textlink="">
      <xdr:nvSpPr>
        <xdr:cNvPr id="264" name="Flowchart: Decision 263">
          <a:extLst>
            <a:ext uri="{FF2B5EF4-FFF2-40B4-BE49-F238E27FC236}">
              <a16:creationId xmlns:a16="http://schemas.microsoft.com/office/drawing/2014/main" id="{A767228E-F885-4A0A-8427-F0DF754437F7}"/>
            </a:ext>
          </a:extLst>
        </xdr:cNvPr>
        <xdr:cNvSpPr/>
      </xdr:nvSpPr>
      <xdr:spPr>
        <a:xfrm rot="6002130">
          <a:off x="9983134" y="3961582"/>
          <a:ext cx="130848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16</xdr:col>
      <xdr:colOff>218727</xdr:colOff>
      <xdr:row>21</xdr:row>
      <xdr:rowOff>169335</xdr:rowOff>
    </xdr:from>
    <xdr:to>
      <xdr:col>16</xdr:col>
      <xdr:colOff>377439</xdr:colOff>
      <xdr:row>22</xdr:row>
      <xdr:rowOff>41481</xdr:rowOff>
    </xdr:to>
    <xdr:sp macro="" textlink="">
      <xdr:nvSpPr>
        <xdr:cNvPr id="265" name="TextBox 180">
          <a:extLst>
            <a:ext uri="{FF2B5EF4-FFF2-40B4-BE49-F238E27FC236}">
              <a16:creationId xmlns:a16="http://schemas.microsoft.com/office/drawing/2014/main" id="{9996109A-3CB3-4937-B77B-B0A6BFEFD83A}"/>
            </a:ext>
          </a:extLst>
        </xdr:cNvPr>
        <xdr:cNvSpPr txBox="1"/>
      </xdr:nvSpPr>
      <xdr:spPr>
        <a:xfrm>
          <a:off x="9972327" y="4065060"/>
          <a:ext cx="158712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T.27</a:t>
          </a:r>
        </a:p>
      </xdr:txBody>
    </xdr:sp>
    <xdr:clientData/>
  </xdr:twoCellAnchor>
  <xdr:twoCellAnchor>
    <xdr:from>
      <xdr:col>15</xdr:col>
      <xdr:colOff>526789</xdr:colOff>
      <xdr:row>20</xdr:row>
      <xdr:rowOff>147468</xdr:rowOff>
    </xdr:from>
    <xdr:to>
      <xdr:col>15</xdr:col>
      <xdr:colOff>572508</xdr:colOff>
      <xdr:row>21</xdr:row>
      <xdr:rowOff>87816</xdr:rowOff>
    </xdr:to>
    <xdr:sp macro="" textlink="">
      <xdr:nvSpPr>
        <xdr:cNvPr id="266" name="Flowchart: Decision 265">
          <a:extLst>
            <a:ext uri="{FF2B5EF4-FFF2-40B4-BE49-F238E27FC236}">
              <a16:creationId xmlns:a16="http://schemas.microsoft.com/office/drawing/2014/main" id="{AB6A1949-0DED-430F-89F8-D0B7E4262E18}"/>
            </a:ext>
          </a:extLst>
        </xdr:cNvPr>
        <xdr:cNvSpPr/>
      </xdr:nvSpPr>
      <xdr:spPr>
        <a:xfrm rot="6002130">
          <a:off x="9628225" y="3895257"/>
          <a:ext cx="130848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15</xdr:col>
      <xdr:colOff>444501</xdr:colOff>
      <xdr:row>21</xdr:row>
      <xdr:rowOff>95251</xdr:rowOff>
    </xdr:from>
    <xdr:to>
      <xdr:col>15</xdr:col>
      <xdr:colOff>603213</xdr:colOff>
      <xdr:row>21</xdr:row>
      <xdr:rowOff>157897</xdr:rowOff>
    </xdr:to>
    <xdr:sp macro="" textlink="">
      <xdr:nvSpPr>
        <xdr:cNvPr id="267" name="TextBox 180">
          <a:extLst>
            <a:ext uri="{FF2B5EF4-FFF2-40B4-BE49-F238E27FC236}">
              <a16:creationId xmlns:a16="http://schemas.microsoft.com/office/drawing/2014/main" id="{6626D8C3-3563-48A4-8E74-CAF063C71A12}"/>
            </a:ext>
          </a:extLst>
        </xdr:cNvPr>
        <xdr:cNvSpPr txBox="1"/>
      </xdr:nvSpPr>
      <xdr:spPr>
        <a:xfrm>
          <a:off x="9588501" y="3990976"/>
          <a:ext cx="158712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T.26</a:t>
          </a:r>
        </a:p>
      </xdr:txBody>
    </xdr:sp>
    <xdr:clientData/>
  </xdr:twoCellAnchor>
  <xdr:twoCellAnchor>
    <xdr:from>
      <xdr:col>15</xdr:col>
      <xdr:colOff>600075</xdr:colOff>
      <xdr:row>20</xdr:row>
      <xdr:rowOff>171450</xdr:rowOff>
    </xdr:from>
    <xdr:to>
      <xdr:col>16</xdr:col>
      <xdr:colOff>47625</xdr:colOff>
      <xdr:row>21</xdr:row>
      <xdr:rowOff>104775</xdr:rowOff>
    </xdr:to>
    <xdr:grpSp>
      <xdr:nvGrpSpPr>
        <xdr:cNvPr id="268" name="Group 18">
          <a:extLst>
            <a:ext uri="{FF2B5EF4-FFF2-40B4-BE49-F238E27FC236}">
              <a16:creationId xmlns:a16="http://schemas.microsoft.com/office/drawing/2014/main" id="{45B5EFD2-5D9B-4068-A495-C13AFA76D847}"/>
            </a:ext>
          </a:extLst>
        </xdr:cNvPr>
        <xdr:cNvGrpSpPr>
          <a:grpSpLocks/>
        </xdr:cNvGrpSpPr>
      </xdr:nvGrpSpPr>
      <xdr:grpSpPr bwMode="auto">
        <a:xfrm rot="483640">
          <a:off x="9807575" y="3886200"/>
          <a:ext cx="61383" cy="123825"/>
          <a:chOff x="11147652" y="4765902"/>
          <a:chExt cx="265339" cy="258536"/>
        </a:xfrm>
      </xdr:grpSpPr>
      <xdr:sp macro="" textlink="">
        <xdr:nvSpPr>
          <xdr:cNvPr id="269" name="Rectangle 268">
            <a:extLst>
              <a:ext uri="{FF2B5EF4-FFF2-40B4-BE49-F238E27FC236}">
                <a16:creationId xmlns:a16="http://schemas.microsoft.com/office/drawing/2014/main" id="{7C16B25E-4887-4123-9FD7-28F4423165E8}"/>
              </a:ext>
            </a:extLst>
          </xdr:cNvPr>
          <xdr:cNvSpPr/>
        </xdr:nvSpPr>
        <xdr:spPr>
          <a:xfrm>
            <a:off x="11147652" y="4765902"/>
            <a:ext cx="265339" cy="258536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cxnSp macro="">
        <xdr:nvCxnSpPr>
          <xdr:cNvPr id="270" name="Straight Connector 269">
            <a:extLst>
              <a:ext uri="{FF2B5EF4-FFF2-40B4-BE49-F238E27FC236}">
                <a16:creationId xmlns:a16="http://schemas.microsoft.com/office/drawing/2014/main" id="{9036806B-D7E6-4FB8-9C8A-15F426EE44A8}"/>
              </a:ext>
            </a:extLst>
          </xdr:cNvPr>
          <xdr:cNvCxnSpPr/>
        </xdr:nvCxnSpPr>
        <xdr:spPr>
          <a:xfrm>
            <a:off x="11147652" y="4765902"/>
            <a:ext cx="265339" cy="25853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" name="Straight Connector 270">
            <a:extLst>
              <a:ext uri="{FF2B5EF4-FFF2-40B4-BE49-F238E27FC236}">
                <a16:creationId xmlns:a16="http://schemas.microsoft.com/office/drawing/2014/main" id="{6CBC3EF4-C458-4C7A-82C8-29829C4EC50E}"/>
              </a:ext>
            </a:extLst>
          </xdr:cNvPr>
          <xdr:cNvCxnSpPr/>
        </xdr:nvCxnSpPr>
        <xdr:spPr>
          <a:xfrm flipH="1">
            <a:off x="11141669" y="4747605"/>
            <a:ext cx="221116" cy="25853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180975</xdr:colOff>
      <xdr:row>21</xdr:row>
      <xdr:rowOff>9525</xdr:rowOff>
    </xdr:from>
    <xdr:to>
      <xdr:col>16</xdr:col>
      <xdr:colOff>238125</xdr:colOff>
      <xdr:row>21</xdr:row>
      <xdr:rowOff>133350</xdr:rowOff>
    </xdr:to>
    <xdr:grpSp>
      <xdr:nvGrpSpPr>
        <xdr:cNvPr id="272" name="Group 18">
          <a:extLst>
            <a:ext uri="{FF2B5EF4-FFF2-40B4-BE49-F238E27FC236}">
              <a16:creationId xmlns:a16="http://schemas.microsoft.com/office/drawing/2014/main" id="{02917BFD-82EE-4ED9-8F77-E37E9112C8FF}"/>
            </a:ext>
          </a:extLst>
        </xdr:cNvPr>
        <xdr:cNvGrpSpPr>
          <a:grpSpLocks/>
        </xdr:cNvGrpSpPr>
      </xdr:nvGrpSpPr>
      <xdr:grpSpPr bwMode="auto">
        <a:xfrm rot="483640">
          <a:off x="10002308" y="3914775"/>
          <a:ext cx="57150" cy="123825"/>
          <a:chOff x="11147652" y="4765902"/>
          <a:chExt cx="265339" cy="258536"/>
        </a:xfrm>
      </xdr:grpSpPr>
      <xdr:sp macro="" textlink="">
        <xdr:nvSpPr>
          <xdr:cNvPr id="273" name="Rectangle 272">
            <a:extLst>
              <a:ext uri="{FF2B5EF4-FFF2-40B4-BE49-F238E27FC236}">
                <a16:creationId xmlns:a16="http://schemas.microsoft.com/office/drawing/2014/main" id="{7DA8F09D-5EBA-4072-8657-4A74E7CF2A07}"/>
              </a:ext>
            </a:extLst>
          </xdr:cNvPr>
          <xdr:cNvSpPr/>
        </xdr:nvSpPr>
        <xdr:spPr>
          <a:xfrm>
            <a:off x="11147652" y="4765902"/>
            <a:ext cx="265339" cy="258536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cxnSp macro="">
        <xdr:nvCxnSpPr>
          <xdr:cNvPr id="274" name="Straight Connector 273">
            <a:extLst>
              <a:ext uri="{FF2B5EF4-FFF2-40B4-BE49-F238E27FC236}">
                <a16:creationId xmlns:a16="http://schemas.microsoft.com/office/drawing/2014/main" id="{A34E3104-1659-4D53-AE80-AA21D6B6BBCF}"/>
              </a:ext>
            </a:extLst>
          </xdr:cNvPr>
          <xdr:cNvCxnSpPr/>
        </xdr:nvCxnSpPr>
        <xdr:spPr>
          <a:xfrm>
            <a:off x="11147652" y="4765902"/>
            <a:ext cx="265339" cy="25853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" name="Straight Connector 274">
            <a:extLst>
              <a:ext uri="{FF2B5EF4-FFF2-40B4-BE49-F238E27FC236}">
                <a16:creationId xmlns:a16="http://schemas.microsoft.com/office/drawing/2014/main" id="{DA1D3E8F-E480-44A4-AD93-FBF36F96EC33}"/>
              </a:ext>
            </a:extLst>
          </xdr:cNvPr>
          <xdr:cNvCxnSpPr/>
        </xdr:nvCxnSpPr>
        <xdr:spPr>
          <a:xfrm flipH="1">
            <a:off x="11141669" y="4747605"/>
            <a:ext cx="221116" cy="25853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38576</xdr:colOff>
      <xdr:row>15</xdr:row>
      <xdr:rowOff>231</xdr:rowOff>
    </xdr:from>
    <xdr:to>
      <xdr:col>16</xdr:col>
      <xdr:colOff>169424</xdr:colOff>
      <xdr:row>15</xdr:row>
      <xdr:rowOff>45950</xdr:rowOff>
    </xdr:to>
    <xdr:sp macro="" textlink="">
      <xdr:nvSpPr>
        <xdr:cNvPr id="276" name="Flowchart: Decision 275">
          <a:extLst>
            <a:ext uri="{FF2B5EF4-FFF2-40B4-BE49-F238E27FC236}">
              <a16:creationId xmlns:a16="http://schemas.microsoft.com/office/drawing/2014/main" id="{E9EA9809-05E6-450D-BA5C-E4625767523C}"/>
            </a:ext>
          </a:extLst>
        </xdr:cNvPr>
        <xdr:cNvSpPr/>
      </xdr:nvSpPr>
      <xdr:spPr>
        <a:xfrm rot="497649">
          <a:off x="9792176" y="2752956"/>
          <a:ext cx="130848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16</xdr:col>
      <xdr:colOff>21466</xdr:colOff>
      <xdr:row>15</xdr:row>
      <xdr:rowOff>130531</xdr:rowOff>
    </xdr:from>
    <xdr:to>
      <xdr:col>16</xdr:col>
      <xdr:colOff>152314</xdr:colOff>
      <xdr:row>15</xdr:row>
      <xdr:rowOff>176250</xdr:rowOff>
    </xdr:to>
    <xdr:sp macro="" textlink="">
      <xdr:nvSpPr>
        <xdr:cNvPr id="277" name="Flowchart: Decision 276">
          <a:extLst>
            <a:ext uri="{FF2B5EF4-FFF2-40B4-BE49-F238E27FC236}">
              <a16:creationId xmlns:a16="http://schemas.microsoft.com/office/drawing/2014/main" id="{6D3302E2-A066-400A-931A-97F3B1948048}"/>
            </a:ext>
          </a:extLst>
        </xdr:cNvPr>
        <xdr:cNvSpPr/>
      </xdr:nvSpPr>
      <xdr:spPr>
        <a:xfrm rot="21190065">
          <a:off x="9775066" y="2883256"/>
          <a:ext cx="130848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15</xdr:col>
      <xdr:colOff>505608</xdr:colOff>
      <xdr:row>15</xdr:row>
      <xdr:rowOff>166700</xdr:rowOff>
    </xdr:from>
    <xdr:to>
      <xdr:col>16</xdr:col>
      <xdr:colOff>54393</xdr:colOff>
      <xdr:row>16</xdr:row>
      <xdr:rowOff>38846</xdr:rowOff>
    </xdr:to>
    <xdr:sp macro="" textlink="">
      <xdr:nvSpPr>
        <xdr:cNvPr id="278" name="TextBox 180">
          <a:extLst>
            <a:ext uri="{FF2B5EF4-FFF2-40B4-BE49-F238E27FC236}">
              <a16:creationId xmlns:a16="http://schemas.microsoft.com/office/drawing/2014/main" id="{7752C278-CEC8-4C68-A46C-19B24921B5BD}"/>
            </a:ext>
          </a:extLst>
        </xdr:cNvPr>
        <xdr:cNvSpPr txBox="1"/>
      </xdr:nvSpPr>
      <xdr:spPr>
        <a:xfrm>
          <a:off x="9649608" y="2919425"/>
          <a:ext cx="158385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T.65</a:t>
          </a:r>
        </a:p>
      </xdr:txBody>
    </xdr:sp>
    <xdr:clientData/>
  </xdr:twoCellAnchor>
  <xdr:twoCellAnchor>
    <xdr:from>
      <xdr:col>15</xdr:col>
      <xdr:colOff>571500</xdr:colOff>
      <xdr:row>14</xdr:row>
      <xdr:rowOff>186973</xdr:rowOff>
    </xdr:from>
    <xdr:to>
      <xdr:col>16</xdr:col>
      <xdr:colOff>6913</xdr:colOff>
      <xdr:row>15</xdr:row>
      <xdr:rowOff>127321</xdr:rowOff>
    </xdr:to>
    <xdr:sp macro="" textlink="">
      <xdr:nvSpPr>
        <xdr:cNvPr id="279" name="Flowchart: Decision 278">
          <a:extLst>
            <a:ext uri="{FF2B5EF4-FFF2-40B4-BE49-F238E27FC236}">
              <a16:creationId xmlns:a16="http://schemas.microsoft.com/office/drawing/2014/main" id="{CFE3DDC7-0CF6-45BE-9CB4-2E65AF8CC4CB}"/>
            </a:ext>
          </a:extLst>
        </xdr:cNvPr>
        <xdr:cNvSpPr/>
      </xdr:nvSpPr>
      <xdr:spPr>
        <a:xfrm rot="6144672">
          <a:off x="9672583" y="2792115"/>
          <a:ext cx="130848" cy="45013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15</xdr:col>
      <xdr:colOff>508002</xdr:colOff>
      <xdr:row>14</xdr:row>
      <xdr:rowOff>98778</xdr:rowOff>
    </xdr:from>
    <xdr:to>
      <xdr:col>16</xdr:col>
      <xdr:colOff>56787</xdr:colOff>
      <xdr:row>14</xdr:row>
      <xdr:rowOff>161424</xdr:rowOff>
    </xdr:to>
    <xdr:sp macro="" textlink="">
      <xdr:nvSpPr>
        <xdr:cNvPr id="280" name="TextBox 180">
          <a:extLst>
            <a:ext uri="{FF2B5EF4-FFF2-40B4-BE49-F238E27FC236}">
              <a16:creationId xmlns:a16="http://schemas.microsoft.com/office/drawing/2014/main" id="{78B8AD9D-0BA0-499C-B272-6CFAF58B2E51}"/>
            </a:ext>
          </a:extLst>
        </xdr:cNvPr>
        <xdr:cNvSpPr txBox="1"/>
      </xdr:nvSpPr>
      <xdr:spPr>
        <a:xfrm>
          <a:off x="9652002" y="2661003"/>
          <a:ext cx="158385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T.66</a:t>
          </a:r>
        </a:p>
      </xdr:txBody>
    </xdr:sp>
    <xdr:clientData/>
  </xdr:twoCellAnchor>
  <xdr:twoCellAnchor>
    <xdr:from>
      <xdr:col>11</xdr:col>
      <xdr:colOff>19166</xdr:colOff>
      <xdr:row>23</xdr:row>
      <xdr:rowOff>16451</xdr:rowOff>
    </xdr:from>
    <xdr:to>
      <xdr:col>11</xdr:col>
      <xdr:colOff>152516</xdr:colOff>
      <xdr:row>23</xdr:row>
      <xdr:rowOff>114298</xdr:rowOff>
    </xdr:to>
    <xdr:grpSp>
      <xdr:nvGrpSpPr>
        <xdr:cNvPr id="281" name="Group 18">
          <a:extLst>
            <a:ext uri="{FF2B5EF4-FFF2-40B4-BE49-F238E27FC236}">
              <a16:creationId xmlns:a16="http://schemas.microsoft.com/office/drawing/2014/main" id="{BF98823D-8C04-49B4-82FA-B10E45261E7A}"/>
            </a:ext>
          </a:extLst>
        </xdr:cNvPr>
        <xdr:cNvGrpSpPr>
          <a:grpSpLocks/>
        </xdr:cNvGrpSpPr>
      </xdr:nvGrpSpPr>
      <xdr:grpSpPr bwMode="auto">
        <a:xfrm rot="303625">
          <a:off x="6771333" y="4302701"/>
          <a:ext cx="133350" cy="97847"/>
          <a:chOff x="11147652" y="4758852"/>
          <a:chExt cx="265339" cy="265586"/>
        </a:xfrm>
      </xdr:grpSpPr>
      <xdr:sp macro="" textlink="">
        <xdr:nvSpPr>
          <xdr:cNvPr id="282" name="Rectangle 281">
            <a:extLst>
              <a:ext uri="{FF2B5EF4-FFF2-40B4-BE49-F238E27FC236}">
                <a16:creationId xmlns:a16="http://schemas.microsoft.com/office/drawing/2014/main" id="{70882058-34D5-4090-8AF7-BA9CE0A1DEED}"/>
              </a:ext>
            </a:extLst>
          </xdr:cNvPr>
          <xdr:cNvSpPr/>
        </xdr:nvSpPr>
        <xdr:spPr>
          <a:xfrm>
            <a:off x="11147652" y="4765902"/>
            <a:ext cx="265339" cy="258536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cxnSp macro="">
        <xdr:nvCxnSpPr>
          <xdr:cNvPr id="283" name="Straight Connector 282">
            <a:extLst>
              <a:ext uri="{FF2B5EF4-FFF2-40B4-BE49-F238E27FC236}">
                <a16:creationId xmlns:a16="http://schemas.microsoft.com/office/drawing/2014/main" id="{79BE9DBA-5A36-4546-8277-E0604F1909C5}"/>
              </a:ext>
            </a:extLst>
          </xdr:cNvPr>
          <xdr:cNvCxnSpPr/>
        </xdr:nvCxnSpPr>
        <xdr:spPr>
          <a:xfrm>
            <a:off x="11147652" y="4765902"/>
            <a:ext cx="265339" cy="25853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" name="Straight Connector 283">
            <a:extLst>
              <a:ext uri="{FF2B5EF4-FFF2-40B4-BE49-F238E27FC236}">
                <a16:creationId xmlns:a16="http://schemas.microsoft.com/office/drawing/2014/main" id="{CA56CCD4-7357-42BB-9A89-51EA98813787}"/>
              </a:ext>
            </a:extLst>
          </xdr:cNvPr>
          <xdr:cNvCxnSpPr/>
        </xdr:nvCxnSpPr>
        <xdr:spPr>
          <a:xfrm flipH="1">
            <a:off x="11153954" y="4758871"/>
            <a:ext cx="246386" cy="25853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151863</xdr:colOff>
      <xdr:row>23</xdr:row>
      <xdr:rowOff>64685</xdr:rowOff>
    </xdr:from>
    <xdr:to>
      <xdr:col>11</xdr:col>
      <xdr:colOff>380805</xdr:colOff>
      <xdr:row>23</xdr:row>
      <xdr:rowOff>127331</xdr:rowOff>
    </xdr:to>
    <xdr:sp macro="" textlink="">
      <xdr:nvSpPr>
        <xdr:cNvPr id="285" name="TextBox 169">
          <a:extLst>
            <a:ext uri="{FF2B5EF4-FFF2-40B4-BE49-F238E27FC236}">
              <a16:creationId xmlns:a16="http://schemas.microsoft.com/office/drawing/2014/main" id="{AED3450F-8116-443C-89AD-881B137D9BEB}"/>
            </a:ext>
          </a:extLst>
        </xdr:cNvPr>
        <xdr:cNvSpPr txBox="1"/>
      </xdr:nvSpPr>
      <xdr:spPr>
        <a:xfrm rot="318866">
          <a:off x="6857463" y="4341410"/>
          <a:ext cx="228942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AFTAK 9</a:t>
          </a:r>
        </a:p>
      </xdr:txBody>
    </xdr:sp>
    <xdr:clientData/>
  </xdr:twoCellAnchor>
  <xdr:twoCellAnchor>
    <xdr:from>
      <xdr:col>13</xdr:col>
      <xdr:colOff>438222</xdr:colOff>
      <xdr:row>13</xdr:row>
      <xdr:rowOff>51957</xdr:rowOff>
    </xdr:from>
    <xdr:to>
      <xdr:col>14</xdr:col>
      <xdr:colOff>322794</xdr:colOff>
      <xdr:row>13</xdr:row>
      <xdr:rowOff>177248</xdr:rowOff>
    </xdr:to>
    <xdr:sp macro="" textlink="">
      <xdr:nvSpPr>
        <xdr:cNvPr id="286" name="TextBox 180">
          <a:extLst>
            <a:ext uri="{FF2B5EF4-FFF2-40B4-BE49-F238E27FC236}">
              <a16:creationId xmlns:a16="http://schemas.microsoft.com/office/drawing/2014/main" id="{506556DD-08EC-434B-833A-6C77B52B2F97}"/>
            </a:ext>
          </a:extLst>
        </xdr:cNvPr>
        <xdr:cNvSpPr txBox="1"/>
      </xdr:nvSpPr>
      <xdr:spPr>
        <a:xfrm>
          <a:off x="8363022" y="2423682"/>
          <a:ext cx="494172" cy="125291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6,7,8 : </a:t>
          </a:r>
          <a:r>
            <a:rPr lang="en-US" sz="400" b="0" baseline="0"/>
            <a:t> clearence rendah</a:t>
          </a:r>
          <a:endParaRPr lang="en-US" sz="400" b="0"/>
        </a:p>
      </xdr:txBody>
    </xdr:sp>
    <xdr:clientData/>
  </xdr:twoCellAnchor>
  <xdr:twoCellAnchor>
    <xdr:from>
      <xdr:col>14</xdr:col>
      <xdr:colOff>333373</xdr:colOff>
      <xdr:row>16</xdr:row>
      <xdr:rowOff>37043</xdr:rowOff>
    </xdr:from>
    <xdr:to>
      <xdr:col>15</xdr:col>
      <xdr:colOff>217944</xdr:colOff>
      <xdr:row>16</xdr:row>
      <xdr:rowOff>162334</xdr:rowOff>
    </xdr:to>
    <xdr:sp macro="" textlink="">
      <xdr:nvSpPr>
        <xdr:cNvPr id="287" name="TextBox 180">
          <a:extLst>
            <a:ext uri="{FF2B5EF4-FFF2-40B4-BE49-F238E27FC236}">
              <a16:creationId xmlns:a16="http://schemas.microsoft.com/office/drawing/2014/main" id="{950164A2-D43E-4EEA-8D40-CDB5D6DA178C}"/>
            </a:ext>
          </a:extLst>
        </xdr:cNvPr>
        <xdr:cNvSpPr txBox="1"/>
      </xdr:nvSpPr>
      <xdr:spPr>
        <a:xfrm>
          <a:off x="8867773" y="2980268"/>
          <a:ext cx="494171" cy="125291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15.</a:t>
          </a:r>
          <a:r>
            <a:rPr lang="en-US" sz="400" b="0" baseline="0"/>
            <a:t> 16</a:t>
          </a:r>
          <a:r>
            <a:rPr lang="en-US" sz="400" b="0"/>
            <a:t> : </a:t>
          </a:r>
          <a:r>
            <a:rPr lang="en-US" sz="400" b="0" baseline="0"/>
            <a:t> clearence rendah (Arnot)</a:t>
          </a:r>
          <a:endParaRPr lang="en-US" sz="400" b="0"/>
        </a:p>
      </xdr:txBody>
    </xdr:sp>
    <xdr:clientData/>
  </xdr:twoCellAnchor>
  <xdr:twoCellAnchor>
    <xdr:from>
      <xdr:col>12</xdr:col>
      <xdr:colOff>391585</xdr:colOff>
      <xdr:row>29</xdr:row>
      <xdr:rowOff>143303</xdr:rowOff>
    </xdr:from>
    <xdr:to>
      <xdr:col>13</xdr:col>
      <xdr:colOff>276156</xdr:colOff>
      <xdr:row>30</xdr:row>
      <xdr:rowOff>140740</xdr:rowOff>
    </xdr:to>
    <xdr:sp macro="" textlink="">
      <xdr:nvSpPr>
        <xdr:cNvPr id="288" name="TextBox 180">
          <a:extLst>
            <a:ext uri="{FF2B5EF4-FFF2-40B4-BE49-F238E27FC236}">
              <a16:creationId xmlns:a16="http://schemas.microsoft.com/office/drawing/2014/main" id="{1BA6C90D-5B55-4504-82BA-C96690F50A09}"/>
            </a:ext>
          </a:extLst>
        </xdr:cNvPr>
        <xdr:cNvSpPr txBox="1"/>
      </xdr:nvSpPr>
      <xdr:spPr>
        <a:xfrm>
          <a:off x="7706785" y="5563028"/>
          <a:ext cx="494171" cy="187937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1, T.2,  : </a:t>
          </a:r>
          <a:r>
            <a:rPr lang="en-US" sz="400" b="0" baseline="0"/>
            <a:t> clearence rendah , T.5,6,7 pembuatan waduk</a:t>
          </a:r>
          <a:endParaRPr lang="en-US" sz="400" b="0"/>
        </a:p>
      </xdr:txBody>
    </xdr:sp>
    <xdr:clientData/>
  </xdr:twoCellAnchor>
  <xdr:twoCellAnchor>
    <xdr:from>
      <xdr:col>14</xdr:col>
      <xdr:colOff>216957</xdr:colOff>
      <xdr:row>26</xdr:row>
      <xdr:rowOff>5296</xdr:rowOff>
    </xdr:from>
    <xdr:to>
      <xdr:col>15</xdr:col>
      <xdr:colOff>101528</xdr:colOff>
      <xdr:row>27</xdr:row>
      <xdr:rowOff>2733</xdr:rowOff>
    </xdr:to>
    <xdr:sp macro="" textlink="">
      <xdr:nvSpPr>
        <xdr:cNvPr id="289" name="TextBox 180">
          <a:extLst>
            <a:ext uri="{FF2B5EF4-FFF2-40B4-BE49-F238E27FC236}">
              <a16:creationId xmlns:a16="http://schemas.microsoft.com/office/drawing/2014/main" id="{EC64C4A9-26E9-4700-9BA0-E44A1FEBAE17}"/>
            </a:ext>
          </a:extLst>
        </xdr:cNvPr>
        <xdr:cNvSpPr txBox="1"/>
      </xdr:nvSpPr>
      <xdr:spPr>
        <a:xfrm>
          <a:off x="8751357" y="4853521"/>
          <a:ext cx="494171" cy="187937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48, 49,</a:t>
          </a:r>
          <a:r>
            <a:rPr lang="en-US" sz="400" b="0" baseline="0"/>
            <a:t> 50</a:t>
          </a:r>
          <a:r>
            <a:rPr lang="en-US" sz="400" b="0"/>
            <a:t>  : </a:t>
          </a:r>
          <a:r>
            <a:rPr lang="en-US" sz="400" b="0" baseline="0"/>
            <a:t> disamping apartemen Bkasi Timur</a:t>
          </a:r>
          <a:endParaRPr lang="en-US" sz="400" b="0"/>
        </a:p>
      </xdr:txBody>
    </xdr:sp>
    <xdr:clientData/>
  </xdr:twoCellAnchor>
  <xdr:twoCellAnchor>
    <xdr:from>
      <xdr:col>11</xdr:col>
      <xdr:colOff>174625</xdr:colOff>
      <xdr:row>21</xdr:row>
      <xdr:rowOff>142709</xdr:rowOff>
    </xdr:from>
    <xdr:to>
      <xdr:col>12</xdr:col>
      <xdr:colOff>59196</xdr:colOff>
      <xdr:row>22</xdr:row>
      <xdr:rowOff>46081</xdr:rowOff>
    </xdr:to>
    <xdr:sp macro="" textlink="">
      <xdr:nvSpPr>
        <xdr:cNvPr id="291" name="TextBox 180">
          <a:extLst>
            <a:ext uri="{FF2B5EF4-FFF2-40B4-BE49-F238E27FC236}">
              <a16:creationId xmlns:a16="http://schemas.microsoft.com/office/drawing/2014/main" id="{D6296D43-F561-4E18-96D7-6D15AD4A66BD}"/>
            </a:ext>
          </a:extLst>
        </xdr:cNvPr>
        <xdr:cNvSpPr txBox="1"/>
      </xdr:nvSpPr>
      <xdr:spPr>
        <a:xfrm>
          <a:off x="6880225" y="4038434"/>
          <a:ext cx="494171" cy="93872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00" b="0"/>
            <a:t>T. 6-12 : </a:t>
          </a:r>
          <a:r>
            <a:rPr lang="en-US" sz="300" b="0" baseline="0"/>
            <a:t> Rawan  ROW bangunan</a:t>
          </a:r>
          <a:endParaRPr lang="en-US" sz="300" b="0"/>
        </a:p>
      </xdr:txBody>
    </xdr:sp>
    <xdr:clientData/>
  </xdr:twoCellAnchor>
  <xdr:twoCellAnchor>
    <xdr:from>
      <xdr:col>16</xdr:col>
      <xdr:colOff>38896</xdr:colOff>
      <xdr:row>21</xdr:row>
      <xdr:rowOff>156005</xdr:rowOff>
    </xdr:from>
    <xdr:to>
      <xdr:col>16</xdr:col>
      <xdr:colOff>169744</xdr:colOff>
      <xdr:row>22</xdr:row>
      <xdr:rowOff>11224</xdr:rowOff>
    </xdr:to>
    <xdr:sp macro="" textlink="">
      <xdr:nvSpPr>
        <xdr:cNvPr id="294" name="Flowchart: Decision 293">
          <a:extLst>
            <a:ext uri="{FF2B5EF4-FFF2-40B4-BE49-F238E27FC236}">
              <a16:creationId xmlns:a16="http://schemas.microsoft.com/office/drawing/2014/main" id="{5CBFDA9B-0CA4-4DAF-85AB-8DA25F34E9FC}"/>
            </a:ext>
          </a:extLst>
        </xdr:cNvPr>
        <xdr:cNvSpPr/>
      </xdr:nvSpPr>
      <xdr:spPr>
        <a:xfrm rot="378741">
          <a:off x="9792496" y="4051730"/>
          <a:ext cx="130848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16</xdr:col>
      <xdr:colOff>69590</xdr:colOff>
      <xdr:row>20</xdr:row>
      <xdr:rowOff>105226</xdr:rowOff>
    </xdr:from>
    <xdr:to>
      <xdr:col>16</xdr:col>
      <xdr:colOff>200438</xdr:colOff>
      <xdr:row>20</xdr:row>
      <xdr:rowOff>150945</xdr:rowOff>
    </xdr:to>
    <xdr:sp macro="" textlink="">
      <xdr:nvSpPr>
        <xdr:cNvPr id="295" name="Flowchart: Decision 294">
          <a:extLst>
            <a:ext uri="{FF2B5EF4-FFF2-40B4-BE49-F238E27FC236}">
              <a16:creationId xmlns:a16="http://schemas.microsoft.com/office/drawing/2014/main" id="{031E7865-98CB-47FB-898C-4E7390742995}"/>
            </a:ext>
          </a:extLst>
        </xdr:cNvPr>
        <xdr:cNvSpPr/>
      </xdr:nvSpPr>
      <xdr:spPr>
        <a:xfrm rot="378741">
          <a:off x="9823190" y="3810451"/>
          <a:ext cx="130848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15</xdr:col>
      <xdr:colOff>529679</xdr:colOff>
      <xdr:row>21</xdr:row>
      <xdr:rowOff>164797</xdr:rowOff>
    </xdr:from>
    <xdr:to>
      <xdr:col>16</xdr:col>
      <xdr:colOff>79849</xdr:colOff>
      <xdr:row>22</xdr:row>
      <xdr:rowOff>36943</xdr:rowOff>
    </xdr:to>
    <xdr:sp macro="" textlink="">
      <xdr:nvSpPr>
        <xdr:cNvPr id="296" name="TextBox 180">
          <a:extLst>
            <a:ext uri="{FF2B5EF4-FFF2-40B4-BE49-F238E27FC236}">
              <a16:creationId xmlns:a16="http://schemas.microsoft.com/office/drawing/2014/main" id="{7EBB9EEC-F4E5-41D9-9839-C53E2457027C}"/>
            </a:ext>
          </a:extLst>
        </xdr:cNvPr>
        <xdr:cNvSpPr txBox="1"/>
      </xdr:nvSpPr>
      <xdr:spPr>
        <a:xfrm>
          <a:off x="9673679" y="4060522"/>
          <a:ext cx="159770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T.40</a:t>
          </a:r>
        </a:p>
      </xdr:txBody>
    </xdr:sp>
    <xdr:clientData/>
  </xdr:twoCellAnchor>
  <xdr:twoCellAnchor>
    <xdr:from>
      <xdr:col>16</xdr:col>
      <xdr:colOff>163283</xdr:colOff>
      <xdr:row>20</xdr:row>
      <xdr:rowOff>63500</xdr:rowOff>
    </xdr:from>
    <xdr:to>
      <xdr:col>16</xdr:col>
      <xdr:colOff>321238</xdr:colOff>
      <xdr:row>20</xdr:row>
      <xdr:rowOff>126146</xdr:rowOff>
    </xdr:to>
    <xdr:sp macro="" textlink="">
      <xdr:nvSpPr>
        <xdr:cNvPr id="297" name="TextBox 180">
          <a:extLst>
            <a:ext uri="{FF2B5EF4-FFF2-40B4-BE49-F238E27FC236}">
              <a16:creationId xmlns:a16="http://schemas.microsoft.com/office/drawing/2014/main" id="{D7BC57C7-19B9-44E2-8047-3C8BF4CE37AB}"/>
            </a:ext>
          </a:extLst>
        </xdr:cNvPr>
        <xdr:cNvSpPr txBox="1"/>
      </xdr:nvSpPr>
      <xdr:spPr>
        <a:xfrm>
          <a:off x="9916883" y="3768725"/>
          <a:ext cx="157955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T.41</a:t>
          </a:r>
        </a:p>
      </xdr:txBody>
    </xdr:sp>
    <xdr:clientData/>
  </xdr:twoCellAnchor>
  <xdr:twoCellAnchor>
    <xdr:from>
      <xdr:col>11</xdr:col>
      <xdr:colOff>308428</xdr:colOff>
      <xdr:row>16</xdr:row>
      <xdr:rowOff>142709</xdr:rowOff>
    </xdr:from>
    <xdr:to>
      <xdr:col>12</xdr:col>
      <xdr:colOff>192999</xdr:colOff>
      <xdr:row>17</xdr:row>
      <xdr:rowOff>46081</xdr:rowOff>
    </xdr:to>
    <xdr:sp macro="" textlink="">
      <xdr:nvSpPr>
        <xdr:cNvPr id="298" name="TextBox 180">
          <a:extLst>
            <a:ext uri="{FF2B5EF4-FFF2-40B4-BE49-F238E27FC236}">
              <a16:creationId xmlns:a16="http://schemas.microsoft.com/office/drawing/2014/main" id="{30DF8FAC-4122-4549-A614-D415A5A7A56B}"/>
            </a:ext>
          </a:extLst>
        </xdr:cNvPr>
        <xdr:cNvSpPr txBox="1"/>
      </xdr:nvSpPr>
      <xdr:spPr>
        <a:xfrm>
          <a:off x="7014028" y="3085934"/>
          <a:ext cx="494171" cy="93872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00" b="0"/>
            <a:t>Tapak</a:t>
          </a:r>
          <a:r>
            <a:rPr lang="en-US" sz="300" b="0" baseline="0"/>
            <a:t> Tower  rapat dengan bangunan</a:t>
          </a:r>
          <a:endParaRPr lang="en-US" sz="300" b="0"/>
        </a:p>
      </xdr:txBody>
    </xdr:sp>
    <xdr:clientData/>
  </xdr:twoCellAnchor>
  <xdr:twoCellAnchor>
    <xdr:from>
      <xdr:col>8</xdr:col>
      <xdr:colOff>89050</xdr:colOff>
      <xdr:row>28</xdr:row>
      <xdr:rowOff>11701</xdr:rowOff>
    </xdr:from>
    <xdr:to>
      <xdr:col>8</xdr:col>
      <xdr:colOff>134769</xdr:colOff>
      <xdr:row>28</xdr:row>
      <xdr:rowOff>88874</xdr:rowOff>
    </xdr:to>
    <xdr:sp macro="" textlink="">
      <xdr:nvSpPr>
        <xdr:cNvPr id="299" name="Flowchart: Decision 298">
          <a:extLst>
            <a:ext uri="{FF2B5EF4-FFF2-40B4-BE49-F238E27FC236}">
              <a16:creationId xmlns:a16="http://schemas.microsoft.com/office/drawing/2014/main" id="{33969C70-2B11-434F-B32D-805761B98A5A}"/>
            </a:ext>
          </a:extLst>
        </xdr:cNvPr>
        <xdr:cNvSpPr/>
      </xdr:nvSpPr>
      <xdr:spPr>
        <a:xfrm rot="16200000">
          <a:off x="4950123" y="5256653"/>
          <a:ext cx="77173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142876</xdr:colOff>
      <xdr:row>22</xdr:row>
      <xdr:rowOff>49389</xdr:rowOff>
    </xdr:from>
    <xdr:to>
      <xdr:col>2</xdr:col>
      <xdr:colOff>596711</xdr:colOff>
      <xdr:row>23</xdr:row>
      <xdr:rowOff>123265</xdr:rowOff>
    </xdr:to>
    <xdr:sp macro="" textlink="">
      <xdr:nvSpPr>
        <xdr:cNvPr id="300" name="Freeform 22">
          <a:extLst>
            <a:ext uri="{FF2B5EF4-FFF2-40B4-BE49-F238E27FC236}">
              <a16:creationId xmlns:a16="http://schemas.microsoft.com/office/drawing/2014/main" id="{883AE23E-CDC6-4622-8138-17F2F34B65A0}"/>
            </a:ext>
          </a:extLst>
        </xdr:cNvPr>
        <xdr:cNvSpPr/>
      </xdr:nvSpPr>
      <xdr:spPr>
        <a:xfrm>
          <a:off x="1362076" y="4135614"/>
          <a:ext cx="453835" cy="264376"/>
        </a:xfrm>
        <a:custGeom>
          <a:avLst/>
          <a:gdLst>
            <a:gd name="connsiteX0" fmla="*/ 0 w 331611"/>
            <a:gd name="connsiteY0" fmla="*/ 183444 h 183444"/>
            <a:gd name="connsiteX1" fmla="*/ 239889 w 331611"/>
            <a:gd name="connsiteY1" fmla="*/ 0 h 183444"/>
            <a:gd name="connsiteX2" fmla="*/ 331611 w 331611"/>
            <a:gd name="connsiteY2" fmla="*/ 123472 h 183444"/>
            <a:gd name="connsiteX0" fmla="*/ 0 w 341909"/>
            <a:gd name="connsiteY0" fmla="*/ 183444 h 183444"/>
            <a:gd name="connsiteX1" fmla="*/ 239889 w 341909"/>
            <a:gd name="connsiteY1" fmla="*/ 0 h 183444"/>
            <a:gd name="connsiteX2" fmla="*/ 341909 w 341909"/>
            <a:gd name="connsiteY2" fmla="*/ 100146 h 183444"/>
            <a:gd name="connsiteX0" fmla="*/ 0 w 475789"/>
            <a:gd name="connsiteY0" fmla="*/ 183444 h 183444"/>
            <a:gd name="connsiteX1" fmla="*/ 239889 w 475789"/>
            <a:gd name="connsiteY1" fmla="*/ 0 h 183444"/>
            <a:gd name="connsiteX2" fmla="*/ 475789 w 475789"/>
            <a:gd name="connsiteY2" fmla="*/ 47662 h 183444"/>
            <a:gd name="connsiteX0" fmla="*/ 0 w 333669"/>
            <a:gd name="connsiteY0" fmla="*/ 183444 h 183444"/>
            <a:gd name="connsiteX1" fmla="*/ 239889 w 333669"/>
            <a:gd name="connsiteY1" fmla="*/ 0 h 183444"/>
            <a:gd name="connsiteX2" fmla="*/ 333669 w 333669"/>
            <a:gd name="connsiteY2" fmla="*/ 104034 h 1834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33669" h="183444">
              <a:moveTo>
                <a:pt x="0" y="183444"/>
              </a:moveTo>
              <a:lnTo>
                <a:pt x="239889" y="0"/>
              </a:lnTo>
              <a:cubicBezTo>
                <a:pt x="270463" y="41157"/>
                <a:pt x="303095" y="62877"/>
                <a:pt x="333669" y="104034"/>
              </a:cubicBezTo>
            </a:path>
          </a:pathLst>
        </a:cu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448931</xdr:colOff>
      <xdr:row>22</xdr:row>
      <xdr:rowOff>13415</xdr:rowOff>
    </xdr:from>
    <xdr:to>
      <xdr:col>2</xdr:col>
      <xdr:colOff>494650</xdr:colOff>
      <xdr:row>22</xdr:row>
      <xdr:rowOff>88810</xdr:rowOff>
    </xdr:to>
    <xdr:sp macro="" textlink="">
      <xdr:nvSpPr>
        <xdr:cNvPr id="301" name="Flowchart: Decision 300">
          <a:extLst>
            <a:ext uri="{FF2B5EF4-FFF2-40B4-BE49-F238E27FC236}">
              <a16:creationId xmlns:a16="http://schemas.microsoft.com/office/drawing/2014/main" id="{F10AE872-1CCC-41D8-8D67-1D2CD8F9ECD7}"/>
            </a:ext>
          </a:extLst>
        </xdr:cNvPr>
        <xdr:cNvSpPr/>
      </xdr:nvSpPr>
      <xdr:spPr>
        <a:xfrm rot="16200000">
          <a:off x="1653293" y="4114478"/>
          <a:ext cx="75395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471216</xdr:colOff>
      <xdr:row>22</xdr:row>
      <xdr:rowOff>146624</xdr:rowOff>
    </xdr:from>
    <xdr:to>
      <xdr:col>2</xdr:col>
      <xdr:colOff>516935</xdr:colOff>
      <xdr:row>23</xdr:row>
      <xdr:rowOff>26170</xdr:rowOff>
    </xdr:to>
    <xdr:sp macro="" textlink="">
      <xdr:nvSpPr>
        <xdr:cNvPr id="302" name="Flowchart: Decision 301">
          <a:extLst>
            <a:ext uri="{FF2B5EF4-FFF2-40B4-BE49-F238E27FC236}">
              <a16:creationId xmlns:a16="http://schemas.microsoft.com/office/drawing/2014/main" id="{D0B09C7B-1FFB-4A1C-87D4-0A1E91CFA95F}"/>
            </a:ext>
          </a:extLst>
        </xdr:cNvPr>
        <xdr:cNvSpPr/>
      </xdr:nvSpPr>
      <xdr:spPr>
        <a:xfrm rot="15947268">
          <a:off x="1678253" y="4245012"/>
          <a:ext cx="70046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317784</xdr:colOff>
      <xdr:row>22</xdr:row>
      <xdr:rowOff>128250</xdr:rowOff>
    </xdr:from>
    <xdr:to>
      <xdr:col>2</xdr:col>
      <xdr:colOff>365767</xdr:colOff>
      <xdr:row>23</xdr:row>
      <xdr:rowOff>157611</xdr:rowOff>
    </xdr:to>
    <xdr:sp macro="" textlink="">
      <xdr:nvSpPr>
        <xdr:cNvPr id="303" name="Flowchart: Decision 302">
          <a:extLst>
            <a:ext uri="{FF2B5EF4-FFF2-40B4-BE49-F238E27FC236}">
              <a16:creationId xmlns:a16="http://schemas.microsoft.com/office/drawing/2014/main" id="{8E961852-2E6E-43D8-885A-6885EE455402}"/>
            </a:ext>
          </a:extLst>
        </xdr:cNvPr>
        <xdr:cNvSpPr/>
      </xdr:nvSpPr>
      <xdr:spPr>
        <a:xfrm rot="13620605">
          <a:off x="1451045" y="4300414"/>
          <a:ext cx="219861" cy="47983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126672</xdr:colOff>
      <xdr:row>27</xdr:row>
      <xdr:rowOff>81593</xdr:rowOff>
    </xdr:from>
    <xdr:to>
      <xdr:col>4</xdr:col>
      <xdr:colOff>274111</xdr:colOff>
      <xdr:row>27</xdr:row>
      <xdr:rowOff>138223</xdr:rowOff>
    </xdr:to>
    <xdr:sp macro="" textlink="">
      <xdr:nvSpPr>
        <xdr:cNvPr id="304" name="TextBox 169">
          <a:extLst>
            <a:ext uri="{FF2B5EF4-FFF2-40B4-BE49-F238E27FC236}">
              <a16:creationId xmlns:a16="http://schemas.microsoft.com/office/drawing/2014/main" id="{62DF0610-BC75-49F9-9EC3-BF1782288711}"/>
            </a:ext>
          </a:extLst>
        </xdr:cNvPr>
        <xdr:cNvSpPr txBox="1"/>
      </xdr:nvSpPr>
      <xdr:spPr>
        <a:xfrm>
          <a:off x="2629240" y="4974435"/>
          <a:ext cx="147439" cy="56630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T.27 </a:t>
          </a:r>
        </a:p>
      </xdr:txBody>
    </xdr:sp>
    <xdr:clientData/>
  </xdr:twoCellAnchor>
  <xdr:twoCellAnchor>
    <xdr:from>
      <xdr:col>9</xdr:col>
      <xdr:colOff>583406</xdr:colOff>
      <xdr:row>19</xdr:row>
      <xdr:rowOff>142875</xdr:rowOff>
    </xdr:from>
    <xdr:to>
      <xdr:col>11</xdr:col>
      <xdr:colOff>99218</xdr:colOff>
      <xdr:row>28</xdr:row>
      <xdr:rowOff>130969</xdr:rowOff>
    </xdr:to>
    <xdr:sp macro="" textlink="">
      <xdr:nvSpPr>
        <xdr:cNvPr id="305" name="Freeform 7">
          <a:extLst>
            <a:ext uri="{FF2B5EF4-FFF2-40B4-BE49-F238E27FC236}">
              <a16:creationId xmlns:a16="http://schemas.microsoft.com/office/drawing/2014/main" id="{786D20AA-1EBB-4161-A8D5-33CB95793F48}"/>
            </a:ext>
          </a:extLst>
        </xdr:cNvPr>
        <xdr:cNvSpPr/>
      </xdr:nvSpPr>
      <xdr:spPr>
        <a:xfrm>
          <a:off x="6069806" y="3657600"/>
          <a:ext cx="735012" cy="1702594"/>
        </a:xfrm>
        <a:custGeom>
          <a:avLst/>
          <a:gdLst>
            <a:gd name="connsiteX0" fmla="*/ 738187 w 738187"/>
            <a:gd name="connsiteY0" fmla="*/ 0 h 1702594"/>
            <a:gd name="connsiteX1" fmla="*/ 468312 w 738187"/>
            <a:gd name="connsiteY1" fmla="*/ 504031 h 1702594"/>
            <a:gd name="connsiteX2" fmla="*/ 325437 w 738187"/>
            <a:gd name="connsiteY2" fmla="*/ 547688 h 1702594"/>
            <a:gd name="connsiteX3" fmla="*/ 91281 w 738187"/>
            <a:gd name="connsiteY3" fmla="*/ 1031875 h 1702594"/>
            <a:gd name="connsiteX4" fmla="*/ 0 w 738187"/>
            <a:gd name="connsiteY4" fmla="*/ 1702594 h 17025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38187" h="1702594">
              <a:moveTo>
                <a:pt x="738187" y="0"/>
              </a:moveTo>
              <a:lnTo>
                <a:pt x="468312" y="504031"/>
              </a:lnTo>
              <a:lnTo>
                <a:pt x="325437" y="547688"/>
              </a:lnTo>
              <a:lnTo>
                <a:pt x="91281" y="1031875"/>
              </a:lnTo>
              <a:lnTo>
                <a:pt x="0" y="1702594"/>
              </a:lnTo>
            </a:path>
          </a:pathLst>
        </a:custGeom>
        <a:ln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10</xdr:col>
      <xdr:colOff>17463</xdr:colOff>
      <xdr:row>19</xdr:row>
      <xdr:rowOff>176213</xdr:rowOff>
    </xdr:from>
    <xdr:to>
      <xdr:col>11</xdr:col>
      <xdr:colOff>144462</xdr:colOff>
      <xdr:row>28</xdr:row>
      <xdr:rowOff>164307</xdr:rowOff>
    </xdr:to>
    <xdr:sp macro="" textlink="">
      <xdr:nvSpPr>
        <xdr:cNvPr id="306" name="Freeform 392">
          <a:extLst>
            <a:ext uri="{FF2B5EF4-FFF2-40B4-BE49-F238E27FC236}">
              <a16:creationId xmlns:a16="http://schemas.microsoft.com/office/drawing/2014/main" id="{FCD889BA-5CFB-4FB7-96E0-7CA12C43A461}"/>
            </a:ext>
          </a:extLst>
        </xdr:cNvPr>
        <xdr:cNvSpPr/>
      </xdr:nvSpPr>
      <xdr:spPr>
        <a:xfrm>
          <a:off x="6113463" y="3690938"/>
          <a:ext cx="736599" cy="1702594"/>
        </a:xfrm>
        <a:custGeom>
          <a:avLst/>
          <a:gdLst>
            <a:gd name="connsiteX0" fmla="*/ 738187 w 738187"/>
            <a:gd name="connsiteY0" fmla="*/ 0 h 1702594"/>
            <a:gd name="connsiteX1" fmla="*/ 468312 w 738187"/>
            <a:gd name="connsiteY1" fmla="*/ 504031 h 1702594"/>
            <a:gd name="connsiteX2" fmla="*/ 325437 w 738187"/>
            <a:gd name="connsiteY2" fmla="*/ 547688 h 1702594"/>
            <a:gd name="connsiteX3" fmla="*/ 91281 w 738187"/>
            <a:gd name="connsiteY3" fmla="*/ 1031875 h 1702594"/>
            <a:gd name="connsiteX4" fmla="*/ 0 w 738187"/>
            <a:gd name="connsiteY4" fmla="*/ 1702594 h 17025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38187" h="1702594">
              <a:moveTo>
                <a:pt x="738187" y="0"/>
              </a:moveTo>
              <a:lnTo>
                <a:pt x="468312" y="504031"/>
              </a:lnTo>
              <a:lnTo>
                <a:pt x="325437" y="547688"/>
              </a:lnTo>
              <a:lnTo>
                <a:pt x="91281" y="1031875"/>
              </a:lnTo>
              <a:lnTo>
                <a:pt x="0" y="1702594"/>
              </a:lnTo>
            </a:path>
          </a:pathLst>
        </a:custGeom>
        <a:ln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10</xdr:col>
      <xdr:colOff>134172</xdr:colOff>
      <xdr:row>22</xdr:row>
      <xdr:rowOff>123480</xdr:rowOff>
    </xdr:from>
    <xdr:to>
      <xdr:col>10</xdr:col>
      <xdr:colOff>366901</xdr:colOff>
      <xdr:row>22</xdr:row>
      <xdr:rowOff>169199</xdr:rowOff>
    </xdr:to>
    <xdr:sp macro="" textlink="">
      <xdr:nvSpPr>
        <xdr:cNvPr id="307" name="Flowchart: Decision 306">
          <a:extLst>
            <a:ext uri="{FF2B5EF4-FFF2-40B4-BE49-F238E27FC236}">
              <a16:creationId xmlns:a16="http://schemas.microsoft.com/office/drawing/2014/main" id="{2F89A33B-844E-4A1A-B295-5BDB5DD76A0B}"/>
            </a:ext>
          </a:extLst>
        </xdr:cNvPr>
        <xdr:cNvSpPr/>
      </xdr:nvSpPr>
      <xdr:spPr>
        <a:xfrm rot="1409275">
          <a:off x="6230172" y="4209705"/>
          <a:ext cx="232729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9</xdr:col>
      <xdr:colOff>548510</xdr:colOff>
      <xdr:row>24</xdr:row>
      <xdr:rowOff>172693</xdr:rowOff>
    </xdr:from>
    <xdr:to>
      <xdr:col>10</xdr:col>
      <xdr:colOff>170052</xdr:colOff>
      <xdr:row>25</xdr:row>
      <xdr:rowOff>27912</xdr:rowOff>
    </xdr:to>
    <xdr:sp macro="" textlink="">
      <xdr:nvSpPr>
        <xdr:cNvPr id="308" name="Flowchart: Decision 307">
          <a:extLst>
            <a:ext uri="{FF2B5EF4-FFF2-40B4-BE49-F238E27FC236}">
              <a16:creationId xmlns:a16="http://schemas.microsoft.com/office/drawing/2014/main" id="{AB47ED1C-5C21-48A4-97D5-6097B7E06293}"/>
            </a:ext>
          </a:extLst>
        </xdr:cNvPr>
        <xdr:cNvSpPr/>
      </xdr:nvSpPr>
      <xdr:spPr>
        <a:xfrm rot="1409275">
          <a:off x="6034910" y="4639918"/>
          <a:ext cx="231142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384836</xdr:colOff>
      <xdr:row>22</xdr:row>
      <xdr:rowOff>65632</xdr:rowOff>
    </xdr:from>
    <xdr:to>
      <xdr:col>10</xdr:col>
      <xdr:colOff>516141</xdr:colOff>
      <xdr:row>22</xdr:row>
      <xdr:rowOff>113357</xdr:rowOff>
    </xdr:to>
    <xdr:sp macro="" textlink="">
      <xdr:nvSpPr>
        <xdr:cNvPr id="309" name="Flowchart: Decision 308">
          <a:extLst>
            <a:ext uri="{FF2B5EF4-FFF2-40B4-BE49-F238E27FC236}">
              <a16:creationId xmlns:a16="http://schemas.microsoft.com/office/drawing/2014/main" id="{AA8F8B5D-2B67-4566-8916-1DB390204A84}"/>
            </a:ext>
          </a:extLst>
        </xdr:cNvPr>
        <xdr:cNvSpPr/>
      </xdr:nvSpPr>
      <xdr:spPr>
        <a:xfrm rot="2441924">
          <a:off x="6480836" y="4151857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5425</xdr:colOff>
      <xdr:row>25</xdr:row>
      <xdr:rowOff>87060</xdr:rowOff>
    </xdr:from>
    <xdr:to>
      <xdr:col>10</xdr:col>
      <xdr:colOff>136730</xdr:colOff>
      <xdr:row>25</xdr:row>
      <xdr:rowOff>134785</xdr:rowOff>
    </xdr:to>
    <xdr:sp macro="" textlink="">
      <xdr:nvSpPr>
        <xdr:cNvPr id="310" name="Flowchart: Decision 309">
          <a:extLst>
            <a:ext uri="{FF2B5EF4-FFF2-40B4-BE49-F238E27FC236}">
              <a16:creationId xmlns:a16="http://schemas.microsoft.com/office/drawing/2014/main" id="{7E67C6F3-89CB-430B-B069-475DEF2A43C0}"/>
            </a:ext>
          </a:extLst>
        </xdr:cNvPr>
        <xdr:cNvSpPr/>
      </xdr:nvSpPr>
      <xdr:spPr>
        <a:xfrm rot="495960">
          <a:off x="6101425" y="4744785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441284</xdr:colOff>
      <xdr:row>22</xdr:row>
      <xdr:rowOff>152568</xdr:rowOff>
    </xdr:from>
    <xdr:to>
      <xdr:col>10</xdr:col>
      <xdr:colOff>594609</xdr:colOff>
      <xdr:row>23</xdr:row>
      <xdr:rowOff>24714</xdr:rowOff>
    </xdr:to>
    <xdr:sp macro="" textlink="">
      <xdr:nvSpPr>
        <xdr:cNvPr id="311" name="TextBox 169">
          <a:extLst>
            <a:ext uri="{FF2B5EF4-FFF2-40B4-BE49-F238E27FC236}">
              <a16:creationId xmlns:a16="http://schemas.microsoft.com/office/drawing/2014/main" id="{BB20408F-3F48-4D0C-8E28-94125E610627}"/>
            </a:ext>
          </a:extLst>
        </xdr:cNvPr>
        <xdr:cNvSpPr txBox="1"/>
      </xdr:nvSpPr>
      <xdr:spPr>
        <a:xfrm>
          <a:off x="6537284" y="4238793"/>
          <a:ext cx="153325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T.15</a:t>
          </a:r>
        </a:p>
      </xdr:txBody>
    </xdr:sp>
    <xdr:clientData/>
  </xdr:twoCellAnchor>
  <xdr:twoCellAnchor>
    <xdr:from>
      <xdr:col>10</xdr:col>
      <xdr:colOff>379369</xdr:colOff>
      <xdr:row>21</xdr:row>
      <xdr:rowOff>39065</xdr:rowOff>
    </xdr:from>
    <xdr:to>
      <xdr:col>10</xdr:col>
      <xdr:colOff>532694</xdr:colOff>
      <xdr:row>21</xdr:row>
      <xdr:rowOff>101711</xdr:rowOff>
    </xdr:to>
    <xdr:sp macro="" textlink="">
      <xdr:nvSpPr>
        <xdr:cNvPr id="312" name="TextBox 169">
          <a:extLst>
            <a:ext uri="{FF2B5EF4-FFF2-40B4-BE49-F238E27FC236}">
              <a16:creationId xmlns:a16="http://schemas.microsoft.com/office/drawing/2014/main" id="{9A6CD435-D4C2-4D5E-8959-839A42693331}"/>
            </a:ext>
          </a:extLst>
        </xdr:cNvPr>
        <xdr:cNvSpPr txBox="1"/>
      </xdr:nvSpPr>
      <xdr:spPr>
        <a:xfrm>
          <a:off x="6475369" y="3934790"/>
          <a:ext cx="153325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T.14</a:t>
          </a:r>
        </a:p>
      </xdr:txBody>
    </xdr:sp>
    <xdr:clientData/>
  </xdr:twoCellAnchor>
  <xdr:twoCellAnchor>
    <xdr:from>
      <xdr:col>10</xdr:col>
      <xdr:colOff>477705</xdr:colOff>
      <xdr:row>21</xdr:row>
      <xdr:rowOff>106903</xdr:rowOff>
    </xdr:from>
    <xdr:to>
      <xdr:col>10</xdr:col>
      <xdr:colOff>609010</xdr:colOff>
      <xdr:row>21</xdr:row>
      <xdr:rowOff>154628</xdr:rowOff>
    </xdr:to>
    <xdr:sp macro="" textlink="">
      <xdr:nvSpPr>
        <xdr:cNvPr id="313" name="Flowchart: Decision 312">
          <a:extLst>
            <a:ext uri="{FF2B5EF4-FFF2-40B4-BE49-F238E27FC236}">
              <a16:creationId xmlns:a16="http://schemas.microsoft.com/office/drawing/2014/main" id="{E2C148BA-B091-4F87-A696-643C777C1A12}"/>
            </a:ext>
          </a:extLst>
        </xdr:cNvPr>
        <xdr:cNvSpPr/>
      </xdr:nvSpPr>
      <xdr:spPr>
        <a:xfrm rot="1631106">
          <a:off x="6573705" y="4002628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439607</xdr:colOff>
      <xdr:row>21</xdr:row>
      <xdr:rowOff>179925</xdr:rowOff>
    </xdr:from>
    <xdr:to>
      <xdr:col>10</xdr:col>
      <xdr:colOff>570912</xdr:colOff>
      <xdr:row>22</xdr:row>
      <xdr:rowOff>37150</xdr:rowOff>
    </xdr:to>
    <xdr:sp macro="" textlink="">
      <xdr:nvSpPr>
        <xdr:cNvPr id="314" name="Flowchart: Decision 313">
          <a:extLst>
            <a:ext uri="{FF2B5EF4-FFF2-40B4-BE49-F238E27FC236}">
              <a16:creationId xmlns:a16="http://schemas.microsoft.com/office/drawing/2014/main" id="{9F818E77-002B-44EF-99D7-4E4A18F10698}"/>
            </a:ext>
          </a:extLst>
        </xdr:cNvPr>
        <xdr:cNvSpPr/>
      </xdr:nvSpPr>
      <xdr:spPr>
        <a:xfrm rot="1631106">
          <a:off x="6535607" y="4075650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9</xdr:col>
      <xdr:colOff>607176</xdr:colOff>
      <xdr:row>22</xdr:row>
      <xdr:rowOff>56529</xdr:rowOff>
    </xdr:from>
    <xdr:to>
      <xdr:col>10</xdr:col>
      <xdr:colOff>149314</xdr:colOff>
      <xdr:row>22</xdr:row>
      <xdr:rowOff>119175</xdr:rowOff>
    </xdr:to>
    <xdr:sp macro="" textlink="">
      <xdr:nvSpPr>
        <xdr:cNvPr id="315" name="TextBox 169">
          <a:extLst>
            <a:ext uri="{FF2B5EF4-FFF2-40B4-BE49-F238E27FC236}">
              <a16:creationId xmlns:a16="http://schemas.microsoft.com/office/drawing/2014/main" id="{BDE6712B-C30A-4891-A4A3-8D464916130E}"/>
            </a:ext>
          </a:extLst>
        </xdr:cNvPr>
        <xdr:cNvSpPr txBox="1"/>
      </xdr:nvSpPr>
      <xdr:spPr>
        <a:xfrm>
          <a:off x="6093576" y="4142754"/>
          <a:ext cx="151738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T.16</a:t>
          </a:r>
        </a:p>
      </xdr:txBody>
    </xdr:sp>
    <xdr:clientData/>
  </xdr:twoCellAnchor>
  <xdr:twoCellAnchor>
    <xdr:from>
      <xdr:col>9</xdr:col>
      <xdr:colOff>418262</xdr:colOff>
      <xdr:row>24</xdr:row>
      <xdr:rowOff>97802</xdr:rowOff>
    </xdr:from>
    <xdr:to>
      <xdr:col>9</xdr:col>
      <xdr:colOff>571587</xdr:colOff>
      <xdr:row>24</xdr:row>
      <xdr:rowOff>160448</xdr:rowOff>
    </xdr:to>
    <xdr:sp macro="" textlink="">
      <xdr:nvSpPr>
        <xdr:cNvPr id="316" name="TextBox 169">
          <a:extLst>
            <a:ext uri="{FF2B5EF4-FFF2-40B4-BE49-F238E27FC236}">
              <a16:creationId xmlns:a16="http://schemas.microsoft.com/office/drawing/2014/main" id="{A5E908C8-255D-4E3B-B679-8DEB8F922AC4}"/>
            </a:ext>
          </a:extLst>
        </xdr:cNvPr>
        <xdr:cNvSpPr txBox="1"/>
      </xdr:nvSpPr>
      <xdr:spPr>
        <a:xfrm>
          <a:off x="5904662" y="4565027"/>
          <a:ext cx="153325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T.21</a:t>
          </a:r>
        </a:p>
      </xdr:txBody>
    </xdr:sp>
    <xdr:clientData/>
  </xdr:twoCellAnchor>
  <xdr:twoCellAnchor>
    <xdr:from>
      <xdr:col>9</xdr:col>
      <xdr:colOff>349255</xdr:colOff>
      <xdr:row>22</xdr:row>
      <xdr:rowOff>182003</xdr:rowOff>
    </xdr:from>
    <xdr:to>
      <xdr:col>10</xdr:col>
      <xdr:colOff>99313</xdr:colOff>
      <xdr:row>23</xdr:row>
      <xdr:rowOff>179440</xdr:rowOff>
    </xdr:to>
    <xdr:sp macro="" textlink="">
      <xdr:nvSpPr>
        <xdr:cNvPr id="317" name="TextBox 169">
          <a:extLst>
            <a:ext uri="{FF2B5EF4-FFF2-40B4-BE49-F238E27FC236}">
              <a16:creationId xmlns:a16="http://schemas.microsoft.com/office/drawing/2014/main" id="{6CBC8590-90B6-4C44-A32D-0FCE2D66CE49}"/>
            </a:ext>
          </a:extLst>
        </xdr:cNvPr>
        <xdr:cNvSpPr txBox="1"/>
      </xdr:nvSpPr>
      <xdr:spPr>
        <a:xfrm>
          <a:off x="5835655" y="4268228"/>
          <a:ext cx="359658" cy="187937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T.17 s.d T.21</a:t>
          </a:r>
          <a:r>
            <a:rPr lang="en-US" sz="400" b="1" baseline="0"/>
            <a:t> </a:t>
          </a:r>
          <a:r>
            <a:rPr lang="en-US" sz="400" b="1"/>
            <a:t>Combine</a:t>
          </a:r>
          <a:r>
            <a:rPr lang="en-US" sz="400" b="1" baseline="0"/>
            <a:t> 150 dan 70 kV</a:t>
          </a:r>
          <a:endParaRPr lang="en-US" sz="400" b="1"/>
        </a:p>
      </xdr:txBody>
    </xdr:sp>
    <xdr:clientData/>
  </xdr:twoCellAnchor>
  <xdr:twoCellAnchor>
    <xdr:from>
      <xdr:col>10</xdr:col>
      <xdr:colOff>335716</xdr:colOff>
      <xdr:row>21</xdr:row>
      <xdr:rowOff>110500</xdr:rowOff>
    </xdr:from>
    <xdr:to>
      <xdr:col>10</xdr:col>
      <xdr:colOff>489041</xdr:colOff>
      <xdr:row>21</xdr:row>
      <xdr:rowOff>173146</xdr:rowOff>
    </xdr:to>
    <xdr:sp macro="" textlink="">
      <xdr:nvSpPr>
        <xdr:cNvPr id="318" name="TextBox 169">
          <a:extLst>
            <a:ext uri="{FF2B5EF4-FFF2-40B4-BE49-F238E27FC236}">
              <a16:creationId xmlns:a16="http://schemas.microsoft.com/office/drawing/2014/main" id="{7BF49643-1170-4D9E-9CBF-005A0621005C}"/>
            </a:ext>
          </a:extLst>
        </xdr:cNvPr>
        <xdr:cNvSpPr txBox="1"/>
      </xdr:nvSpPr>
      <xdr:spPr>
        <a:xfrm>
          <a:off x="6431716" y="4006225"/>
          <a:ext cx="153325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sisipan</a:t>
          </a:r>
        </a:p>
      </xdr:txBody>
    </xdr:sp>
    <xdr:clientData/>
  </xdr:twoCellAnchor>
  <xdr:twoCellAnchor>
    <xdr:from>
      <xdr:col>10</xdr:col>
      <xdr:colOff>142037</xdr:colOff>
      <xdr:row>25</xdr:row>
      <xdr:rowOff>87484</xdr:rowOff>
    </xdr:from>
    <xdr:to>
      <xdr:col>10</xdr:col>
      <xdr:colOff>295362</xdr:colOff>
      <xdr:row>25</xdr:row>
      <xdr:rowOff>150130</xdr:rowOff>
    </xdr:to>
    <xdr:sp macro="" textlink="">
      <xdr:nvSpPr>
        <xdr:cNvPr id="319" name="TextBox 169">
          <a:extLst>
            <a:ext uri="{FF2B5EF4-FFF2-40B4-BE49-F238E27FC236}">
              <a16:creationId xmlns:a16="http://schemas.microsoft.com/office/drawing/2014/main" id="{765A7786-62B8-4B10-85B2-7804CF553DF5}"/>
            </a:ext>
          </a:extLst>
        </xdr:cNvPr>
        <xdr:cNvSpPr txBox="1"/>
      </xdr:nvSpPr>
      <xdr:spPr>
        <a:xfrm>
          <a:off x="6238037" y="4745209"/>
          <a:ext cx="153325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T.22</a:t>
          </a:r>
        </a:p>
      </xdr:txBody>
    </xdr:sp>
    <xdr:clientData/>
  </xdr:twoCellAnchor>
  <xdr:twoCellAnchor>
    <xdr:from>
      <xdr:col>8</xdr:col>
      <xdr:colOff>500063</xdr:colOff>
      <xdr:row>20</xdr:row>
      <xdr:rowOff>104775</xdr:rowOff>
    </xdr:from>
    <xdr:to>
      <xdr:col>10</xdr:col>
      <xdr:colOff>357188</xdr:colOff>
      <xdr:row>32</xdr:row>
      <xdr:rowOff>185738</xdr:rowOff>
    </xdr:to>
    <xdr:sp macro="" textlink="">
      <xdr:nvSpPr>
        <xdr:cNvPr id="320" name="Freeform 23">
          <a:extLst>
            <a:ext uri="{FF2B5EF4-FFF2-40B4-BE49-F238E27FC236}">
              <a16:creationId xmlns:a16="http://schemas.microsoft.com/office/drawing/2014/main" id="{D44D49E5-B66E-4DF1-A20B-8743F27E4114}"/>
            </a:ext>
          </a:extLst>
        </xdr:cNvPr>
        <xdr:cNvSpPr/>
      </xdr:nvSpPr>
      <xdr:spPr>
        <a:xfrm>
          <a:off x="5376863" y="3810000"/>
          <a:ext cx="1076325" cy="2366963"/>
        </a:xfrm>
        <a:custGeom>
          <a:avLst/>
          <a:gdLst>
            <a:gd name="connsiteX0" fmla="*/ 1076325 w 1076325"/>
            <a:gd name="connsiteY0" fmla="*/ 0 h 2366963"/>
            <a:gd name="connsiteX1" fmla="*/ 900112 w 1076325"/>
            <a:gd name="connsiteY1" fmla="*/ 395288 h 2366963"/>
            <a:gd name="connsiteX2" fmla="*/ 700087 w 1076325"/>
            <a:gd name="connsiteY2" fmla="*/ 823913 h 2366963"/>
            <a:gd name="connsiteX3" fmla="*/ 0 w 1076325"/>
            <a:gd name="connsiteY3" fmla="*/ 1471613 h 2366963"/>
            <a:gd name="connsiteX4" fmla="*/ 95250 w 1076325"/>
            <a:gd name="connsiteY4" fmla="*/ 2366963 h 23669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76325" h="2366963">
              <a:moveTo>
                <a:pt x="1076325" y="0"/>
              </a:moveTo>
              <a:lnTo>
                <a:pt x="900112" y="395288"/>
              </a:lnTo>
              <a:lnTo>
                <a:pt x="700087" y="823913"/>
              </a:lnTo>
              <a:lnTo>
                <a:pt x="0" y="1471613"/>
              </a:lnTo>
              <a:lnTo>
                <a:pt x="95250" y="2366963"/>
              </a:lnTo>
            </a:path>
          </a:pathLst>
        </a:custGeom>
        <a:ln w="63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557203</xdr:colOff>
      <xdr:row>20</xdr:row>
      <xdr:rowOff>127635</xdr:rowOff>
    </xdr:from>
    <xdr:to>
      <xdr:col>10</xdr:col>
      <xdr:colOff>424815</xdr:colOff>
      <xdr:row>33</xdr:row>
      <xdr:rowOff>14274</xdr:rowOff>
    </xdr:to>
    <xdr:sp macro="" textlink="">
      <xdr:nvSpPr>
        <xdr:cNvPr id="321" name="Freeform 470">
          <a:extLst>
            <a:ext uri="{FF2B5EF4-FFF2-40B4-BE49-F238E27FC236}">
              <a16:creationId xmlns:a16="http://schemas.microsoft.com/office/drawing/2014/main" id="{E6209845-3DF7-422C-BBD9-0B5B512AA3A3}"/>
            </a:ext>
          </a:extLst>
        </xdr:cNvPr>
        <xdr:cNvSpPr/>
      </xdr:nvSpPr>
      <xdr:spPr>
        <a:xfrm>
          <a:off x="5555923" y="3701415"/>
          <a:ext cx="1117292" cy="2264079"/>
        </a:xfrm>
        <a:custGeom>
          <a:avLst/>
          <a:gdLst>
            <a:gd name="connsiteX0" fmla="*/ 1076325 w 1076325"/>
            <a:gd name="connsiteY0" fmla="*/ 0 h 2366963"/>
            <a:gd name="connsiteX1" fmla="*/ 900112 w 1076325"/>
            <a:gd name="connsiteY1" fmla="*/ 395288 h 2366963"/>
            <a:gd name="connsiteX2" fmla="*/ 700087 w 1076325"/>
            <a:gd name="connsiteY2" fmla="*/ 823913 h 2366963"/>
            <a:gd name="connsiteX3" fmla="*/ 0 w 1076325"/>
            <a:gd name="connsiteY3" fmla="*/ 1471613 h 2366963"/>
            <a:gd name="connsiteX4" fmla="*/ 95250 w 1076325"/>
            <a:gd name="connsiteY4" fmla="*/ 2366963 h 23669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76325" h="2366963">
              <a:moveTo>
                <a:pt x="1076325" y="0"/>
              </a:moveTo>
              <a:lnTo>
                <a:pt x="900112" y="395288"/>
              </a:lnTo>
              <a:lnTo>
                <a:pt x="700087" y="823913"/>
              </a:lnTo>
              <a:lnTo>
                <a:pt x="0" y="1471613"/>
              </a:lnTo>
              <a:lnTo>
                <a:pt x="95250" y="2366963"/>
              </a:lnTo>
            </a:path>
          </a:pathLst>
        </a:custGeom>
        <a:ln w="63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190500</xdr:colOff>
      <xdr:row>32</xdr:row>
      <xdr:rowOff>185737</xdr:rowOff>
    </xdr:from>
    <xdr:to>
      <xdr:col>8</xdr:col>
      <xdr:colOff>600075</xdr:colOff>
      <xdr:row>36</xdr:row>
      <xdr:rowOff>104775</xdr:rowOff>
    </xdr:to>
    <xdr:sp macro="" textlink="">
      <xdr:nvSpPr>
        <xdr:cNvPr id="322" name="Freeform 24">
          <a:extLst>
            <a:ext uri="{FF2B5EF4-FFF2-40B4-BE49-F238E27FC236}">
              <a16:creationId xmlns:a16="http://schemas.microsoft.com/office/drawing/2014/main" id="{A399489C-805A-4AC8-90A3-24A7C781B5E1}"/>
            </a:ext>
          </a:extLst>
        </xdr:cNvPr>
        <xdr:cNvSpPr/>
      </xdr:nvSpPr>
      <xdr:spPr>
        <a:xfrm>
          <a:off x="5067300" y="6176962"/>
          <a:ext cx="409575" cy="681038"/>
        </a:xfrm>
        <a:custGeom>
          <a:avLst/>
          <a:gdLst>
            <a:gd name="connsiteX0" fmla="*/ 409575 w 409575"/>
            <a:gd name="connsiteY0" fmla="*/ 0 h 681038"/>
            <a:gd name="connsiteX1" fmla="*/ 0 w 409575"/>
            <a:gd name="connsiteY1" fmla="*/ 681038 h 6810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409575" h="681038">
              <a:moveTo>
                <a:pt x="409575" y="0"/>
              </a:moveTo>
              <a:lnTo>
                <a:pt x="0" y="681038"/>
              </a:lnTo>
            </a:path>
          </a:pathLst>
        </a:custGeom>
        <a:ln w="63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242889</xdr:colOff>
      <xdr:row>33</xdr:row>
      <xdr:rowOff>7918</xdr:rowOff>
    </xdr:from>
    <xdr:to>
      <xdr:col>9</xdr:col>
      <xdr:colOff>29688</xdr:colOff>
      <xdr:row>36</xdr:row>
      <xdr:rowOff>128589</xdr:rowOff>
    </xdr:to>
    <xdr:sp macro="" textlink="">
      <xdr:nvSpPr>
        <xdr:cNvPr id="323" name="Freeform 471">
          <a:extLst>
            <a:ext uri="{FF2B5EF4-FFF2-40B4-BE49-F238E27FC236}">
              <a16:creationId xmlns:a16="http://schemas.microsoft.com/office/drawing/2014/main" id="{CBE4D63C-1D88-4209-8B3C-5A1053A005F4}"/>
            </a:ext>
          </a:extLst>
        </xdr:cNvPr>
        <xdr:cNvSpPr/>
      </xdr:nvSpPr>
      <xdr:spPr>
        <a:xfrm>
          <a:off x="5246359" y="5935684"/>
          <a:ext cx="412233" cy="666936"/>
        </a:xfrm>
        <a:custGeom>
          <a:avLst/>
          <a:gdLst>
            <a:gd name="connsiteX0" fmla="*/ 409575 w 409575"/>
            <a:gd name="connsiteY0" fmla="*/ 0 h 681038"/>
            <a:gd name="connsiteX1" fmla="*/ 0 w 409575"/>
            <a:gd name="connsiteY1" fmla="*/ 681038 h 6810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409575" h="681038">
              <a:moveTo>
                <a:pt x="409575" y="0"/>
              </a:moveTo>
              <a:lnTo>
                <a:pt x="0" y="681038"/>
              </a:lnTo>
            </a:path>
          </a:pathLst>
        </a:custGeom>
        <a:ln w="63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289265</xdr:colOff>
      <xdr:row>36</xdr:row>
      <xdr:rowOff>122044</xdr:rowOff>
    </xdr:from>
    <xdr:to>
      <xdr:col>8</xdr:col>
      <xdr:colOff>420570</xdr:colOff>
      <xdr:row>36</xdr:row>
      <xdr:rowOff>167763</xdr:rowOff>
    </xdr:to>
    <xdr:sp macro="" textlink="">
      <xdr:nvSpPr>
        <xdr:cNvPr id="324" name="Flowchart: Decision 323">
          <a:extLst>
            <a:ext uri="{FF2B5EF4-FFF2-40B4-BE49-F238E27FC236}">
              <a16:creationId xmlns:a16="http://schemas.microsoft.com/office/drawing/2014/main" id="{8B87B9EB-FD26-4040-8016-4575930B4F2C}"/>
            </a:ext>
          </a:extLst>
        </xdr:cNvPr>
        <xdr:cNvSpPr/>
      </xdr:nvSpPr>
      <xdr:spPr>
        <a:xfrm rot="1722475">
          <a:off x="5166065" y="6875269"/>
          <a:ext cx="131305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8</xdr:col>
      <xdr:colOff>457115</xdr:colOff>
      <xdr:row>28</xdr:row>
      <xdr:rowOff>82741</xdr:rowOff>
    </xdr:from>
    <xdr:to>
      <xdr:col>8</xdr:col>
      <xdr:colOff>587120</xdr:colOff>
      <xdr:row>28</xdr:row>
      <xdr:rowOff>137913</xdr:rowOff>
    </xdr:to>
    <xdr:sp macro="" textlink="">
      <xdr:nvSpPr>
        <xdr:cNvPr id="325" name="Flowchart: Decision 324">
          <a:extLst>
            <a:ext uri="{FF2B5EF4-FFF2-40B4-BE49-F238E27FC236}">
              <a16:creationId xmlns:a16="http://schemas.microsoft.com/office/drawing/2014/main" id="{FAF8FD89-2E34-45CC-9C87-329AB9B39EF9}"/>
            </a:ext>
          </a:extLst>
        </xdr:cNvPr>
        <xdr:cNvSpPr/>
      </xdr:nvSpPr>
      <xdr:spPr>
        <a:xfrm>
          <a:off x="5333915" y="5311966"/>
          <a:ext cx="130005" cy="55172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8</xdr:col>
      <xdr:colOff>324309</xdr:colOff>
      <xdr:row>28</xdr:row>
      <xdr:rowOff>60377</xdr:rowOff>
    </xdr:from>
    <xdr:to>
      <xdr:col>8</xdr:col>
      <xdr:colOff>474704</xdr:colOff>
      <xdr:row>28</xdr:row>
      <xdr:rowOff>123023</xdr:rowOff>
    </xdr:to>
    <xdr:sp macro="" textlink="">
      <xdr:nvSpPr>
        <xdr:cNvPr id="326" name="TextBox 169">
          <a:extLst>
            <a:ext uri="{FF2B5EF4-FFF2-40B4-BE49-F238E27FC236}">
              <a16:creationId xmlns:a16="http://schemas.microsoft.com/office/drawing/2014/main" id="{3859163F-B7AB-48C2-9B46-DA892D38AC85}"/>
            </a:ext>
          </a:extLst>
        </xdr:cNvPr>
        <xdr:cNvSpPr txBox="1"/>
      </xdr:nvSpPr>
      <xdr:spPr>
        <a:xfrm>
          <a:off x="5201109" y="5289602"/>
          <a:ext cx="150395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</a:t>
          </a:r>
          <a:r>
            <a:rPr lang="id-ID" sz="400" b="1"/>
            <a:t>5</a:t>
          </a:r>
          <a:r>
            <a:rPr lang="en-US" sz="400" b="1"/>
            <a:t>0</a:t>
          </a:r>
        </a:p>
      </xdr:txBody>
    </xdr:sp>
    <xdr:clientData/>
  </xdr:twoCellAnchor>
  <xdr:twoCellAnchor>
    <xdr:from>
      <xdr:col>8</xdr:col>
      <xdr:colOff>529046</xdr:colOff>
      <xdr:row>33</xdr:row>
      <xdr:rowOff>32344</xdr:rowOff>
    </xdr:from>
    <xdr:to>
      <xdr:col>9</xdr:col>
      <xdr:colOff>49451</xdr:colOff>
      <xdr:row>33</xdr:row>
      <xdr:rowOff>78063</xdr:rowOff>
    </xdr:to>
    <xdr:sp macro="" textlink="">
      <xdr:nvSpPr>
        <xdr:cNvPr id="327" name="Flowchart: Decision 326">
          <a:extLst>
            <a:ext uri="{FF2B5EF4-FFF2-40B4-BE49-F238E27FC236}">
              <a16:creationId xmlns:a16="http://schemas.microsoft.com/office/drawing/2014/main" id="{2F9E9E7E-95E9-45F9-BDE7-61BC1274E4CD}"/>
            </a:ext>
          </a:extLst>
        </xdr:cNvPr>
        <xdr:cNvSpPr/>
      </xdr:nvSpPr>
      <xdr:spPr>
        <a:xfrm rot="1559170">
          <a:off x="5405846" y="6214069"/>
          <a:ext cx="130005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8</xdr:col>
      <xdr:colOff>310367</xdr:colOff>
      <xdr:row>33</xdr:row>
      <xdr:rowOff>136525</xdr:rowOff>
    </xdr:from>
    <xdr:to>
      <xdr:col>9</xdr:col>
      <xdr:colOff>15092</xdr:colOff>
      <xdr:row>36</xdr:row>
      <xdr:rowOff>171450</xdr:rowOff>
    </xdr:to>
    <xdr:sp macro="" textlink="">
      <xdr:nvSpPr>
        <xdr:cNvPr id="328" name="Freeform 26">
          <a:extLst>
            <a:ext uri="{FF2B5EF4-FFF2-40B4-BE49-F238E27FC236}">
              <a16:creationId xmlns:a16="http://schemas.microsoft.com/office/drawing/2014/main" id="{D537D347-44ED-4B90-BBC2-00C585EC6602}"/>
            </a:ext>
          </a:extLst>
        </xdr:cNvPr>
        <xdr:cNvSpPr/>
      </xdr:nvSpPr>
      <xdr:spPr>
        <a:xfrm>
          <a:off x="5313837" y="6064291"/>
          <a:ext cx="330159" cy="581190"/>
        </a:xfrm>
        <a:custGeom>
          <a:avLst/>
          <a:gdLst>
            <a:gd name="connsiteX0" fmla="*/ 0 w 314325"/>
            <a:gd name="connsiteY0" fmla="*/ 606425 h 606425"/>
            <a:gd name="connsiteX1" fmla="*/ 31750 w 314325"/>
            <a:gd name="connsiteY1" fmla="*/ 552450 h 606425"/>
            <a:gd name="connsiteX2" fmla="*/ 25400 w 314325"/>
            <a:gd name="connsiteY2" fmla="*/ 495300 h 606425"/>
            <a:gd name="connsiteX3" fmla="*/ 314325 w 314325"/>
            <a:gd name="connsiteY3" fmla="*/ 0 h 606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14325" h="606425">
              <a:moveTo>
                <a:pt x="0" y="606425"/>
              </a:moveTo>
              <a:lnTo>
                <a:pt x="31750" y="552450"/>
              </a:lnTo>
              <a:lnTo>
                <a:pt x="25400" y="495300"/>
              </a:lnTo>
              <a:lnTo>
                <a:pt x="314325" y="0"/>
              </a:lnTo>
            </a:path>
          </a:pathLst>
        </a:custGeom>
        <a:ln w="63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352302</xdr:colOff>
      <xdr:row>33</xdr:row>
      <xdr:rowOff>165099</xdr:rowOff>
    </xdr:from>
    <xdr:to>
      <xdr:col>9</xdr:col>
      <xdr:colOff>60326</xdr:colOff>
      <xdr:row>37</xdr:row>
      <xdr:rowOff>15833</xdr:rowOff>
    </xdr:to>
    <xdr:sp macro="" textlink="">
      <xdr:nvSpPr>
        <xdr:cNvPr id="329" name="Freeform 477">
          <a:extLst>
            <a:ext uri="{FF2B5EF4-FFF2-40B4-BE49-F238E27FC236}">
              <a16:creationId xmlns:a16="http://schemas.microsoft.com/office/drawing/2014/main" id="{914A6556-9BF3-4A4B-B579-3FD2AD51BE7A}"/>
            </a:ext>
          </a:extLst>
        </xdr:cNvPr>
        <xdr:cNvSpPr/>
      </xdr:nvSpPr>
      <xdr:spPr>
        <a:xfrm>
          <a:off x="5355772" y="6092865"/>
          <a:ext cx="333458" cy="579087"/>
        </a:xfrm>
        <a:custGeom>
          <a:avLst/>
          <a:gdLst>
            <a:gd name="connsiteX0" fmla="*/ 0 w 314325"/>
            <a:gd name="connsiteY0" fmla="*/ 606425 h 606425"/>
            <a:gd name="connsiteX1" fmla="*/ 31750 w 314325"/>
            <a:gd name="connsiteY1" fmla="*/ 552450 h 606425"/>
            <a:gd name="connsiteX2" fmla="*/ 25400 w 314325"/>
            <a:gd name="connsiteY2" fmla="*/ 495300 h 606425"/>
            <a:gd name="connsiteX3" fmla="*/ 314325 w 314325"/>
            <a:gd name="connsiteY3" fmla="*/ 0 h 606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14325" h="606425">
              <a:moveTo>
                <a:pt x="0" y="606425"/>
              </a:moveTo>
              <a:lnTo>
                <a:pt x="31750" y="552450"/>
              </a:lnTo>
              <a:lnTo>
                <a:pt x="25400" y="495300"/>
              </a:lnTo>
              <a:lnTo>
                <a:pt x="314325" y="0"/>
              </a:lnTo>
            </a:path>
          </a:pathLst>
        </a:custGeom>
        <a:ln w="63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399196</xdr:colOff>
      <xdr:row>32</xdr:row>
      <xdr:rowOff>172985</xdr:rowOff>
    </xdr:from>
    <xdr:to>
      <xdr:col>8</xdr:col>
      <xdr:colOff>549468</xdr:colOff>
      <xdr:row>33</xdr:row>
      <xdr:rowOff>46532</xdr:rowOff>
    </xdr:to>
    <xdr:sp macro="" textlink="">
      <xdr:nvSpPr>
        <xdr:cNvPr id="330" name="TextBox 169">
          <a:extLst>
            <a:ext uri="{FF2B5EF4-FFF2-40B4-BE49-F238E27FC236}">
              <a16:creationId xmlns:a16="http://schemas.microsoft.com/office/drawing/2014/main" id="{1DE1F4E0-D3D7-44B1-B447-413674DA3C2C}"/>
            </a:ext>
          </a:extLst>
        </xdr:cNvPr>
        <xdr:cNvSpPr txBox="1"/>
      </xdr:nvSpPr>
      <xdr:spPr>
        <a:xfrm>
          <a:off x="5275996" y="6164210"/>
          <a:ext cx="150272" cy="64047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</a:t>
          </a:r>
          <a:r>
            <a:rPr lang="id-ID" sz="400" b="0"/>
            <a:t>74</a:t>
          </a:r>
          <a:endParaRPr lang="en-US" sz="400" b="0"/>
        </a:p>
      </xdr:txBody>
    </xdr:sp>
    <xdr:clientData/>
  </xdr:twoCellAnchor>
  <xdr:twoCellAnchor>
    <xdr:from>
      <xdr:col>9</xdr:col>
      <xdr:colOff>58249</xdr:colOff>
      <xdr:row>34</xdr:row>
      <xdr:rowOff>41068</xdr:rowOff>
    </xdr:from>
    <xdr:to>
      <xdr:col>9</xdr:col>
      <xdr:colOff>208521</xdr:colOff>
      <xdr:row>34</xdr:row>
      <xdr:rowOff>103714</xdr:rowOff>
    </xdr:to>
    <xdr:sp macro="" textlink="">
      <xdr:nvSpPr>
        <xdr:cNvPr id="331" name="TextBox 169">
          <a:extLst>
            <a:ext uri="{FF2B5EF4-FFF2-40B4-BE49-F238E27FC236}">
              <a16:creationId xmlns:a16="http://schemas.microsoft.com/office/drawing/2014/main" id="{90EFB08C-0EDC-4891-9A81-1546FAE67E70}"/>
            </a:ext>
          </a:extLst>
        </xdr:cNvPr>
        <xdr:cNvSpPr txBox="1"/>
      </xdr:nvSpPr>
      <xdr:spPr>
        <a:xfrm>
          <a:off x="5544649" y="6413293"/>
          <a:ext cx="150272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</a:t>
          </a:r>
          <a:r>
            <a:rPr lang="id-ID" sz="400" b="0"/>
            <a:t>78G1</a:t>
          </a:r>
          <a:endParaRPr lang="en-US" sz="400" b="0"/>
        </a:p>
      </xdr:txBody>
    </xdr:sp>
    <xdr:clientData/>
  </xdr:twoCellAnchor>
  <xdr:twoCellAnchor>
    <xdr:from>
      <xdr:col>9</xdr:col>
      <xdr:colOff>15875</xdr:colOff>
      <xdr:row>32</xdr:row>
      <xdr:rowOff>155575</xdr:rowOff>
    </xdr:from>
    <xdr:to>
      <xdr:col>9</xdr:col>
      <xdr:colOff>587375</xdr:colOff>
      <xdr:row>33</xdr:row>
      <xdr:rowOff>136525</xdr:rowOff>
    </xdr:to>
    <xdr:sp macro="" textlink="">
      <xdr:nvSpPr>
        <xdr:cNvPr id="332" name="Freeform 30">
          <a:extLst>
            <a:ext uri="{FF2B5EF4-FFF2-40B4-BE49-F238E27FC236}">
              <a16:creationId xmlns:a16="http://schemas.microsoft.com/office/drawing/2014/main" id="{4E51895B-C5C6-4FFA-A675-EFC07B485DE8}"/>
            </a:ext>
          </a:extLst>
        </xdr:cNvPr>
        <xdr:cNvSpPr/>
      </xdr:nvSpPr>
      <xdr:spPr>
        <a:xfrm>
          <a:off x="5502275" y="6146800"/>
          <a:ext cx="571500" cy="171450"/>
        </a:xfrm>
        <a:custGeom>
          <a:avLst/>
          <a:gdLst>
            <a:gd name="connsiteX0" fmla="*/ 0 w 571500"/>
            <a:gd name="connsiteY0" fmla="*/ 171450 h 171450"/>
            <a:gd name="connsiteX1" fmla="*/ 88900 w 571500"/>
            <a:gd name="connsiteY1" fmla="*/ 85725 h 171450"/>
            <a:gd name="connsiteX2" fmla="*/ 571500 w 571500"/>
            <a:gd name="connsiteY2" fmla="*/ 0 h 1714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71500" h="171450">
              <a:moveTo>
                <a:pt x="0" y="171450"/>
              </a:moveTo>
              <a:lnTo>
                <a:pt x="88900" y="85725"/>
              </a:lnTo>
              <a:lnTo>
                <a:pt x="571500" y="0"/>
              </a:lnTo>
            </a:path>
          </a:pathLst>
        </a:custGeom>
        <a:ln w="63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9</xdr:col>
      <xdr:colOff>50800</xdr:colOff>
      <xdr:row>33</xdr:row>
      <xdr:rowOff>3175</xdr:rowOff>
    </xdr:from>
    <xdr:to>
      <xdr:col>10</xdr:col>
      <xdr:colOff>12700</xdr:colOff>
      <xdr:row>33</xdr:row>
      <xdr:rowOff>174625</xdr:rowOff>
    </xdr:to>
    <xdr:sp macro="" textlink="">
      <xdr:nvSpPr>
        <xdr:cNvPr id="333" name="Freeform 480">
          <a:extLst>
            <a:ext uri="{FF2B5EF4-FFF2-40B4-BE49-F238E27FC236}">
              <a16:creationId xmlns:a16="http://schemas.microsoft.com/office/drawing/2014/main" id="{2F6EDCEF-DB21-4F58-B190-896249428FE4}"/>
            </a:ext>
          </a:extLst>
        </xdr:cNvPr>
        <xdr:cNvSpPr/>
      </xdr:nvSpPr>
      <xdr:spPr>
        <a:xfrm>
          <a:off x="5537200" y="6184900"/>
          <a:ext cx="571500" cy="171450"/>
        </a:xfrm>
        <a:custGeom>
          <a:avLst/>
          <a:gdLst>
            <a:gd name="connsiteX0" fmla="*/ 0 w 571500"/>
            <a:gd name="connsiteY0" fmla="*/ 171450 h 171450"/>
            <a:gd name="connsiteX1" fmla="*/ 88900 w 571500"/>
            <a:gd name="connsiteY1" fmla="*/ 85725 h 171450"/>
            <a:gd name="connsiteX2" fmla="*/ 571500 w 571500"/>
            <a:gd name="connsiteY2" fmla="*/ 0 h 1714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71500" h="171450">
              <a:moveTo>
                <a:pt x="0" y="171450"/>
              </a:moveTo>
              <a:lnTo>
                <a:pt x="88900" y="85725"/>
              </a:lnTo>
              <a:lnTo>
                <a:pt x="571500" y="0"/>
              </a:lnTo>
            </a:path>
          </a:pathLst>
        </a:custGeom>
        <a:ln w="63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9</xdr:col>
      <xdr:colOff>100107</xdr:colOff>
      <xdr:row>33</xdr:row>
      <xdr:rowOff>19522</xdr:rowOff>
    </xdr:from>
    <xdr:to>
      <xdr:col>9</xdr:col>
      <xdr:colOff>147832</xdr:colOff>
      <xdr:row>33</xdr:row>
      <xdr:rowOff>150827</xdr:rowOff>
    </xdr:to>
    <xdr:sp macro="" textlink="">
      <xdr:nvSpPr>
        <xdr:cNvPr id="334" name="Flowchart: Decision 333">
          <a:extLst>
            <a:ext uri="{FF2B5EF4-FFF2-40B4-BE49-F238E27FC236}">
              <a16:creationId xmlns:a16="http://schemas.microsoft.com/office/drawing/2014/main" id="{DC52D844-B6B7-4E95-9518-5238E37D1FC3}"/>
            </a:ext>
          </a:extLst>
        </xdr:cNvPr>
        <xdr:cNvSpPr/>
      </xdr:nvSpPr>
      <xdr:spPr>
        <a:xfrm rot="15104061">
          <a:off x="5544717" y="6243037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9</xdr:col>
      <xdr:colOff>46771</xdr:colOff>
      <xdr:row>32</xdr:row>
      <xdr:rowOff>138760</xdr:rowOff>
    </xdr:from>
    <xdr:to>
      <xdr:col>9</xdr:col>
      <xdr:colOff>197043</xdr:colOff>
      <xdr:row>33</xdr:row>
      <xdr:rowOff>10906</xdr:rowOff>
    </xdr:to>
    <xdr:sp macro="" textlink="">
      <xdr:nvSpPr>
        <xdr:cNvPr id="335" name="TextBox 169">
          <a:extLst>
            <a:ext uri="{FF2B5EF4-FFF2-40B4-BE49-F238E27FC236}">
              <a16:creationId xmlns:a16="http://schemas.microsoft.com/office/drawing/2014/main" id="{8970AA28-621F-4597-BEC7-DE039712FB7A}"/>
            </a:ext>
          </a:extLst>
        </xdr:cNvPr>
        <xdr:cNvSpPr txBox="1"/>
      </xdr:nvSpPr>
      <xdr:spPr>
        <a:xfrm>
          <a:off x="5533171" y="6129985"/>
          <a:ext cx="150272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T.36</a:t>
          </a:r>
        </a:p>
      </xdr:txBody>
    </xdr:sp>
    <xdr:clientData/>
  </xdr:twoCellAnchor>
  <xdr:twoCellAnchor>
    <xdr:from>
      <xdr:col>9</xdr:col>
      <xdr:colOff>303307</xdr:colOff>
      <xdr:row>32</xdr:row>
      <xdr:rowOff>146523</xdr:rowOff>
    </xdr:from>
    <xdr:to>
      <xdr:col>9</xdr:col>
      <xdr:colOff>351032</xdr:colOff>
      <xdr:row>33</xdr:row>
      <xdr:rowOff>87328</xdr:rowOff>
    </xdr:to>
    <xdr:sp macro="" textlink="">
      <xdr:nvSpPr>
        <xdr:cNvPr id="336" name="Flowchart: Decision 335">
          <a:extLst>
            <a:ext uri="{FF2B5EF4-FFF2-40B4-BE49-F238E27FC236}">
              <a16:creationId xmlns:a16="http://schemas.microsoft.com/office/drawing/2014/main" id="{42254C64-FF59-427C-8FE0-EA563D82A017}"/>
            </a:ext>
          </a:extLst>
        </xdr:cNvPr>
        <xdr:cNvSpPr/>
      </xdr:nvSpPr>
      <xdr:spPr>
        <a:xfrm rot="15104061">
          <a:off x="5747917" y="6179538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9</xdr:col>
      <xdr:colOff>221396</xdr:colOff>
      <xdr:row>32</xdr:row>
      <xdr:rowOff>84785</xdr:rowOff>
    </xdr:from>
    <xdr:to>
      <xdr:col>9</xdr:col>
      <xdr:colOff>371668</xdr:colOff>
      <xdr:row>32</xdr:row>
      <xdr:rowOff>147431</xdr:rowOff>
    </xdr:to>
    <xdr:sp macro="" textlink="">
      <xdr:nvSpPr>
        <xdr:cNvPr id="337" name="TextBox 169">
          <a:extLst>
            <a:ext uri="{FF2B5EF4-FFF2-40B4-BE49-F238E27FC236}">
              <a16:creationId xmlns:a16="http://schemas.microsoft.com/office/drawing/2014/main" id="{8358B915-49A0-4143-A80E-0224ADE4867F}"/>
            </a:ext>
          </a:extLst>
        </xdr:cNvPr>
        <xdr:cNvSpPr txBox="1"/>
      </xdr:nvSpPr>
      <xdr:spPr>
        <a:xfrm>
          <a:off x="5707796" y="6076010"/>
          <a:ext cx="150272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T.34</a:t>
          </a:r>
        </a:p>
      </xdr:txBody>
    </xdr:sp>
    <xdr:clientData/>
  </xdr:twoCellAnchor>
  <xdr:twoCellAnchor>
    <xdr:from>
      <xdr:col>9</xdr:col>
      <xdr:colOff>581025</xdr:colOff>
      <xdr:row>31</xdr:row>
      <xdr:rowOff>85725</xdr:rowOff>
    </xdr:from>
    <xdr:to>
      <xdr:col>10</xdr:col>
      <xdr:colOff>88900</xdr:colOff>
      <xdr:row>32</xdr:row>
      <xdr:rowOff>158750</xdr:rowOff>
    </xdr:to>
    <xdr:sp macro="" textlink="">
      <xdr:nvSpPr>
        <xdr:cNvPr id="338" name="Freeform 31">
          <a:extLst>
            <a:ext uri="{FF2B5EF4-FFF2-40B4-BE49-F238E27FC236}">
              <a16:creationId xmlns:a16="http://schemas.microsoft.com/office/drawing/2014/main" id="{4C2CABFD-B69C-4CF1-920D-0141C08CEC5F}"/>
            </a:ext>
          </a:extLst>
        </xdr:cNvPr>
        <xdr:cNvSpPr/>
      </xdr:nvSpPr>
      <xdr:spPr>
        <a:xfrm>
          <a:off x="6067425" y="5886450"/>
          <a:ext cx="117475" cy="263525"/>
        </a:xfrm>
        <a:custGeom>
          <a:avLst/>
          <a:gdLst>
            <a:gd name="connsiteX0" fmla="*/ 0 w 117475"/>
            <a:gd name="connsiteY0" fmla="*/ 263525 h 263525"/>
            <a:gd name="connsiteX1" fmla="*/ 117475 w 117475"/>
            <a:gd name="connsiteY1" fmla="*/ 0 h 263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17475" h="263525">
              <a:moveTo>
                <a:pt x="0" y="263525"/>
              </a:moveTo>
              <a:lnTo>
                <a:pt x="117475" y="0"/>
              </a:lnTo>
            </a:path>
          </a:pathLst>
        </a:custGeom>
        <a:ln w="63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10</xdr:col>
      <xdr:colOff>6350</xdr:colOff>
      <xdr:row>31</xdr:row>
      <xdr:rowOff>120650</xdr:rowOff>
    </xdr:from>
    <xdr:to>
      <xdr:col>10</xdr:col>
      <xdr:colOff>123825</xdr:colOff>
      <xdr:row>33</xdr:row>
      <xdr:rowOff>3175</xdr:rowOff>
    </xdr:to>
    <xdr:sp macro="" textlink="">
      <xdr:nvSpPr>
        <xdr:cNvPr id="339" name="Freeform 485">
          <a:extLst>
            <a:ext uri="{FF2B5EF4-FFF2-40B4-BE49-F238E27FC236}">
              <a16:creationId xmlns:a16="http://schemas.microsoft.com/office/drawing/2014/main" id="{8AE94E51-440C-4768-853E-5F46027F73EA}"/>
            </a:ext>
          </a:extLst>
        </xdr:cNvPr>
        <xdr:cNvSpPr/>
      </xdr:nvSpPr>
      <xdr:spPr>
        <a:xfrm>
          <a:off x="6102350" y="5921375"/>
          <a:ext cx="117475" cy="263525"/>
        </a:xfrm>
        <a:custGeom>
          <a:avLst/>
          <a:gdLst>
            <a:gd name="connsiteX0" fmla="*/ 0 w 117475"/>
            <a:gd name="connsiteY0" fmla="*/ 263525 h 263525"/>
            <a:gd name="connsiteX1" fmla="*/ 117475 w 117475"/>
            <a:gd name="connsiteY1" fmla="*/ 0 h 263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17475" h="263525">
              <a:moveTo>
                <a:pt x="0" y="263525"/>
              </a:moveTo>
              <a:lnTo>
                <a:pt x="117475" y="0"/>
              </a:lnTo>
            </a:path>
          </a:pathLst>
        </a:custGeom>
        <a:ln w="63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10</xdr:col>
      <xdr:colOff>293783</xdr:colOff>
      <xdr:row>32</xdr:row>
      <xdr:rowOff>184624</xdr:rowOff>
    </xdr:from>
    <xdr:to>
      <xdr:col>10</xdr:col>
      <xdr:colOff>341508</xdr:colOff>
      <xdr:row>33</xdr:row>
      <xdr:rowOff>125429</xdr:rowOff>
    </xdr:to>
    <xdr:sp macro="" textlink="">
      <xdr:nvSpPr>
        <xdr:cNvPr id="340" name="Flowchart: Decision 339">
          <a:extLst>
            <a:ext uri="{FF2B5EF4-FFF2-40B4-BE49-F238E27FC236}">
              <a16:creationId xmlns:a16="http://schemas.microsoft.com/office/drawing/2014/main" id="{81D7A5F1-246F-4C5C-9FA8-F0548180CC9E}"/>
            </a:ext>
          </a:extLst>
        </xdr:cNvPr>
        <xdr:cNvSpPr/>
      </xdr:nvSpPr>
      <xdr:spPr>
        <a:xfrm rot="17249231">
          <a:off x="6347993" y="6217639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90583</xdr:colOff>
      <xdr:row>32</xdr:row>
      <xdr:rowOff>124299</xdr:rowOff>
    </xdr:from>
    <xdr:to>
      <xdr:col>10</xdr:col>
      <xdr:colOff>138308</xdr:colOff>
      <xdr:row>33</xdr:row>
      <xdr:rowOff>65104</xdr:rowOff>
    </xdr:to>
    <xdr:sp macro="" textlink="">
      <xdr:nvSpPr>
        <xdr:cNvPr id="341" name="Flowchart: Decision 340">
          <a:extLst>
            <a:ext uri="{FF2B5EF4-FFF2-40B4-BE49-F238E27FC236}">
              <a16:creationId xmlns:a16="http://schemas.microsoft.com/office/drawing/2014/main" id="{FD575E38-C151-468A-9E70-FAC0461527CD}"/>
            </a:ext>
          </a:extLst>
        </xdr:cNvPr>
        <xdr:cNvSpPr/>
      </xdr:nvSpPr>
      <xdr:spPr>
        <a:xfrm rot="17249231">
          <a:off x="6144793" y="6157314"/>
          <a:ext cx="131305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127000</xdr:colOff>
      <xdr:row>32</xdr:row>
      <xdr:rowOff>139700</xdr:rowOff>
    </xdr:from>
    <xdr:to>
      <xdr:col>10</xdr:col>
      <xdr:colOff>342900</xdr:colOff>
      <xdr:row>33</xdr:row>
      <xdr:rowOff>22225</xdr:rowOff>
    </xdr:to>
    <xdr:sp macro="" textlink="">
      <xdr:nvSpPr>
        <xdr:cNvPr id="342" name="Freeform 32">
          <a:extLst>
            <a:ext uri="{FF2B5EF4-FFF2-40B4-BE49-F238E27FC236}">
              <a16:creationId xmlns:a16="http://schemas.microsoft.com/office/drawing/2014/main" id="{7D98A43D-C3D2-429D-9B06-0CB42F05E577}"/>
            </a:ext>
          </a:extLst>
        </xdr:cNvPr>
        <xdr:cNvSpPr/>
      </xdr:nvSpPr>
      <xdr:spPr>
        <a:xfrm>
          <a:off x="6223000" y="6130925"/>
          <a:ext cx="215900" cy="73025"/>
        </a:xfrm>
        <a:custGeom>
          <a:avLst/>
          <a:gdLst>
            <a:gd name="connsiteX0" fmla="*/ 0 w 215900"/>
            <a:gd name="connsiteY0" fmla="*/ 0 h 73025"/>
            <a:gd name="connsiteX1" fmla="*/ 215900 w 215900"/>
            <a:gd name="connsiteY1" fmla="*/ 73025 h 73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15900" h="73025">
              <a:moveTo>
                <a:pt x="0" y="0"/>
              </a:moveTo>
              <a:lnTo>
                <a:pt x="215900" y="73025"/>
              </a:lnTo>
            </a:path>
          </a:pathLst>
        </a:custGeom>
        <a:ln w="63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10</xdr:col>
      <xdr:colOff>95250</xdr:colOff>
      <xdr:row>33</xdr:row>
      <xdr:rowOff>41275</xdr:rowOff>
    </xdr:from>
    <xdr:to>
      <xdr:col>10</xdr:col>
      <xdr:colOff>311150</xdr:colOff>
      <xdr:row>33</xdr:row>
      <xdr:rowOff>114300</xdr:rowOff>
    </xdr:to>
    <xdr:sp macro="" textlink="">
      <xdr:nvSpPr>
        <xdr:cNvPr id="343" name="Freeform 488">
          <a:extLst>
            <a:ext uri="{FF2B5EF4-FFF2-40B4-BE49-F238E27FC236}">
              <a16:creationId xmlns:a16="http://schemas.microsoft.com/office/drawing/2014/main" id="{2A571D97-1EA3-4FE1-8ED6-D00D872E42C1}"/>
            </a:ext>
          </a:extLst>
        </xdr:cNvPr>
        <xdr:cNvSpPr/>
      </xdr:nvSpPr>
      <xdr:spPr>
        <a:xfrm>
          <a:off x="6191250" y="6223000"/>
          <a:ext cx="215900" cy="73025"/>
        </a:xfrm>
        <a:custGeom>
          <a:avLst/>
          <a:gdLst>
            <a:gd name="connsiteX0" fmla="*/ 0 w 215900"/>
            <a:gd name="connsiteY0" fmla="*/ 0 h 73025"/>
            <a:gd name="connsiteX1" fmla="*/ 215900 w 215900"/>
            <a:gd name="connsiteY1" fmla="*/ 73025 h 73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15900" h="73025">
              <a:moveTo>
                <a:pt x="0" y="0"/>
              </a:moveTo>
              <a:lnTo>
                <a:pt x="215900" y="73025"/>
              </a:lnTo>
            </a:path>
          </a:pathLst>
        </a:custGeom>
        <a:ln w="63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9</xdr:col>
      <xdr:colOff>605384</xdr:colOff>
      <xdr:row>33</xdr:row>
      <xdr:rowOff>153131</xdr:rowOff>
    </xdr:from>
    <xdr:to>
      <xdr:col>10</xdr:col>
      <xdr:colOff>423076</xdr:colOff>
      <xdr:row>34</xdr:row>
      <xdr:rowOff>87922</xdr:rowOff>
    </xdr:to>
    <xdr:sp macro="" textlink="">
      <xdr:nvSpPr>
        <xdr:cNvPr id="344" name="TextBox 169">
          <a:extLst>
            <a:ext uri="{FF2B5EF4-FFF2-40B4-BE49-F238E27FC236}">
              <a16:creationId xmlns:a16="http://schemas.microsoft.com/office/drawing/2014/main" id="{CB748201-1B07-4C66-A5A9-D9D4BB495FE9}"/>
            </a:ext>
          </a:extLst>
        </xdr:cNvPr>
        <xdr:cNvSpPr txBox="1"/>
      </xdr:nvSpPr>
      <xdr:spPr>
        <a:xfrm rot="1170377">
          <a:off x="6091784" y="6334856"/>
          <a:ext cx="427292" cy="125291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off</a:t>
          </a:r>
          <a:r>
            <a:rPr lang="en-US" sz="400" b="0" baseline="0"/>
            <a:t> line ex  cimanggis - gandul</a:t>
          </a:r>
          <a:endParaRPr lang="en-US" sz="400" b="0"/>
        </a:p>
      </xdr:txBody>
    </xdr:sp>
    <xdr:clientData/>
  </xdr:twoCellAnchor>
  <xdr:twoCellAnchor>
    <xdr:from>
      <xdr:col>10</xdr:col>
      <xdr:colOff>295822</xdr:colOff>
      <xdr:row>32</xdr:row>
      <xdr:rowOff>108632</xdr:rowOff>
    </xdr:from>
    <xdr:to>
      <xdr:col>10</xdr:col>
      <xdr:colOff>447559</xdr:colOff>
      <xdr:row>32</xdr:row>
      <xdr:rowOff>171278</xdr:rowOff>
    </xdr:to>
    <xdr:sp macro="" textlink="">
      <xdr:nvSpPr>
        <xdr:cNvPr id="345" name="TextBox 169">
          <a:extLst>
            <a:ext uri="{FF2B5EF4-FFF2-40B4-BE49-F238E27FC236}">
              <a16:creationId xmlns:a16="http://schemas.microsoft.com/office/drawing/2014/main" id="{02AD2420-A64F-420F-81B7-2A1A3CE2DB05}"/>
            </a:ext>
          </a:extLst>
        </xdr:cNvPr>
        <xdr:cNvSpPr txBox="1"/>
      </xdr:nvSpPr>
      <xdr:spPr>
        <a:xfrm>
          <a:off x="6391822" y="6099857"/>
          <a:ext cx="151737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1</a:t>
          </a:r>
        </a:p>
      </xdr:txBody>
    </xdr:sp>
    <xdr:clientData/>
  </xdr:twoCellAnchor>
  <xdr:twoCellAnchor>
    <xdr:from>
      <xdr:col>10</xdr:col>
      <xdr:colOff>90583</xdr:colOff>
      <xdr:row>32</xdr:row>
      <xdr:rowOff>57624</xdr:rowOff>
    </xdr:from>
    <xdr:to>
      <xdr:col>10</xdr:col>
      <xdr:colOff>242320</xdr:colOff>
      <xdr:row>32</xdr:row>
      <xdr:rowOff>120270</xdr:rowOff>
    </xdr:to>
    <xdr:sp macro="" textlink="">
      <xdr:nvSpPr>
        <xdr:cNvPr id="346" name="TextBox 169">
          <a:extLst>
            <a:ext uri="{FF2B5EF4-FFF2-40B4-BE49-F238E27FC236}">
              <a16:creationId xmlns:a16="http://schemas.microsoft.com/office/drawing/2014/main" id="{3318302E-39F6-47C9-B0AF-41C0E22C067D}"/>
            </a:ext>
          </a:extLst>
        </xdr:cNvPr>
        <xdr:cNvSpPr txBox="1"/>
      </xdr:nvSpPr>
      <xdr:spPr>
        <a:xfrm>
          <a:off x="6186583" y="6048849"/>
          <a:ext cx="151737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33</a:t>
          </a:r>
        </a:p>
      </xdr:txBody>
    </xdr:sp>
    <xdr:clientData/>
  </xdr:twoCellAnchor>
  <xdr:twoCellAnchor>
    <xdr:from>
      <xdr:col>9</xdr:col>
      <xdr:colOff>246795</xdr:colOff>
      <xdr:row>30</xdr:row>
      <xdr:rowOff>56638</xdr:rowOff>
    </xdr:from>
    <xdr:to>
      <xdr:col>10</xdr:col>
      <xdr:colOff>229244</xdr:colOff>
      <xdr:row>30</xdr:row>
      <xdr:rowOff>181929</xdr:rowOff>
    </xdr:to>
    <xdr:sp macro="" textlink="">
      <xdr:nvSpPr>
        <xdr:cNvPr id="347" name="TextBox 169">
          <a:extLst>
            <a:ext uri="{FF2B5EF4-FFF2-40B4-BE49-F238E27FC236}">
              <a16:creationId xmlns:a16="http://schemas.microsoft.com/office/drawing/2014/main" id="{174C49B0-BF8C-48A0-99B7-8BFA8F3A26EB}"/>
            </a:ext>
          </a:extLst>
        </xdr:cNvPr>
        <xdr:cNvSpPr txBox="1"/>
      </xdr:nvSpPr>
      <xdr:spPr>
        <a:xfrm>
          <a:off x="5733195" y="5666863"/>
          <a:ext cx="592049" cy="125291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Ex PHT Cimanggis - Gandul T</a:t>
          </a:r>
          <a:r>
            <a:rPr lang="id-ID" sz="400" b="1"/>
            <a:t>.37</a:t>
          </a:r>
          <a:r>
            <a:rPr lang="en-US" sz="400" b="1" baseline="0"/>
            <a:t> </a:t>
          </a:r>
          <a:r>
            <a:rPr lang="id-ID" sz="400" b="1" baseline="0"/>
            <a:t>-</a:t>
          </a:r>
          <a:r>
            <a:rPr lang="en-US" sz="400" b="1" baseline="0"/>
            <a:t> T</a:t>
          </a:r>
          <a:r>
            <a:rPr lang="id-ID" sz="400" b="1" baseline="0"/>
            <a:t>.</a:t>
          </a:r>
          <a:r>
            <a:rPr lang="en-US" sz="400" b="1" baseline="0"/>
            <a:t>6</a:t>
          </a:r>
          <a:r>
            <a:rPr lang="id-ID" sz="400" b="1" baseline="0"/>
            <a:t>0</a:t>
          </a:r>
          <a:endParaRPr lang="en-US" sz="400" b="1"/>
        </a:p>
      </xdr:txBody>
    </xdr:sp>
    <xdr:clientData/>
  </xdr:twoCellAnchor>
  <xdr:twoCellAnchor>
    <xdr:from>
      <xdr:col>9</xdr:col>
      <xdr:colOff>25401</xdr:colOff>
      <xdr:row>30</xdr:row>
      <xdr:rowOff>114300</xdr:rowOff>
    </xdr:from>
    <xdr:to>
      <xdr:col>9</xdr:col>
      <xdr:colOff>246795</xdr:colOff>
      <xdr:row>30</xdr:row>
      <xdr:rowOff>119284</xdr:rowOff>
    </xdr:to>
    <xdr:cxnSp macro="">
      <xdr:nvCxnSpPr>
        <xdr:cNvPr id="348" name="Straight Arrow Connector 347">
          <a:extLst>
            <a:ext uri="{FF2B5EF4-FFF2-40B4-BE49-F238E27FC236}">
              <a16:creationId xmlns:a16="http://schemas.microsoft.com/office/drawing/2014/main" id="{3246A857-257F-4AC7-9898-6B95A4D4792F}"/>
            </a:ext>
          </a:extLst>
        </xdr:cNvPr>
        <xdr:cNvCxnSpPr>
          <a:stCxn id="347" idx="1"/>
        </xdr:cNvCxnSpPr>
      </xdr:nvCxnSpPr>
      <xdr:spPr>
        <a:xfrm flipH="1" flipV="1">
          <a:off x="5511801" y="5724525"/>
          <a:ext cx="221394" cy="4984"/>
        </a:xfrm>
        <a:prstGeom prst="straightConnector1">
          <a:avLst/>
        </a:prstGeom>
        <a:ln w="3175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421421</xdr:colOff>
      <xdr:row>24</xdr:row>
      <xdr:rowOff>72513</xdr:rowOff>
    </xdr:from>
    <xdr:to>
      <xdr:col>9</xdr:col>
      <xdr:colOff>276225</xdr:colOff>
      <xdr:row>25</xdr:row>
      <xdr:rowOff>7304</xdr:rowOff>
    </xdr:to>
    <xdr:sp macro="" textlink="">
      <xdr:nvSpPr>
        <xdr:cNvPr id="349" name="TextBox 169">
          <a:extLst>
            <a:ext uri="{FF2B5EF4-FFF2-40B4-BE49-F238E27FC236}">
              <a16:creationId xmlns:a16="http://schemas.microsoft.com/office/drawing/2014/main" id="{4451D0CD-DDAD-4023-AF88-94CD17617258}"/>
            </a:ext>
          </a:extLst>
        </xdr:cNvPr>
        <xdr:cNvSpPr txBox="1"/>
      </xdr:nvSpPr>
      <xdr:spPr>
        <a:xfrm>
          <a:off x="5298221" y="4539738"/>
          <a:ext cx="464404" cy="125291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Ex PHT Cawang - Gandul T1</a:t>
          </a:r>
          <a:r>
            <a:rPr lang="en-US" sz="400" b="1" baseline="0"/>
            <a:t> s.d T46</a:t>
          </a:r>
          <a:endParaRPr lang="en-US" sz="400" b="1"/>
        </a:p>
      </xdr:txBody>
    </xdr:sp>
    <xdr:clientData/>
  </xdr:twoCellAnchor>
  <xdr:twoCellAnchor>
    <xdr:from>
      <xdr:col>9</xdr:col>
      <xdr:colOff>88900</xdr:colOff>
      <xdr:row>25</xdr:row>
      <xdr:rowOff>31750</xdr:rowOff>
    </xdr:from>
    <xdr:to>
      <xdr:col>9</xdr:col>
      <xdr:colOff>327025</xdr:colOff>
      <xdr:row>25</xdr:row>
      <xdr:rowOff>187325</xdr:rowOff>
    </xdr:to>
    <xdr:cxnSp macro="">
      <xdr:nvCxnSpPr>
        <xdr:cNvPr id="350" name="Straight Arrow Connector 349">
          <a:extLst>
            <a:ext uri="{FF2B5EF4-FFF2-40B4-BE49-F238E27FC236}">
              <a16:creationId xmlns:a16="http://schemas.microsoft.com/office/drawing/2014/main" id="{77F15E67-1A11-49AA-9A00-AE2024198A17}"/>
            </a:ext>
          </a:extLst>
        </xdr:cNvPr>
        <xdr:cNvCxnSpPr/>
      </xdr:nvCxnSpPr>
      <xdr:spPr>
        <a:xfrm>
          <a:off x="5575300" y="4689475"/>
          <a:ext cx="238125" cy="155575"/>
        </a:xfrm>
        <a:prstGeom prst="straightConnector1">
          <a:avLst/>
        </a:prstGeom>
        <a:ln w="3175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101599</xdr:colOff>
      <xdr:row>30</xdr:row>
      <xdr:rowOff>190373</xdr:rowOff>
    </xdr:from>
    <xdr:to>
      <xdr:col>10</xdr:col>
      <xdr:colOff>444594</xdr:colOff>
      <xdr:row>31</xdr:row>
      <xdr:rowOff>93809</xdr:rowOff>
    </xdr:to>
    <xdr:sp macro="" textlink="">
      <xdr:nvSpPr>
        <xdr:cNvPr id="351" name="TextBox 53">
          <a:extLst>
            <a:ext uri="{FF2B5EF4-FFF2-40B4-BE49-F238E27FC236}">
              <a16:creationId xmlns:a16="http://schemas.microsoft.com/office/drawing/2014/main" id="{5FF3A08A-1E2E-4823-8F60-BFDC52C30685}"/>
            </a:ext>
          </a:extLst>
        </xdr:cNvPr>
        <xdr:cNvSpPr txBox="1"/>
      </xdr:nvSpPr>
      <xdr:spPr>
        <a:xfrm>
          <a:off x="6197599" y="5800598"/>
          <a:ext cx="342995" cy="9393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KDBADAK</a:t>
          </a:r>
        </a:p>
      </xdr:txBody>
    </xdr:sp>
    <xdr:clientData/>
  </xdr:twoCellAnchor>
  <xdr:twoCellAnchor>
    <xdr:from>
      <xdr:col>9</xdr:col>
      <xdr:colOff>5524</xdr:colOff>
      <xdr:row>28</xdr:row>
      <xdr:rowOff>47751</xdr:rowOff>
    </xdr:from>
    <xdr:to>
      <xdr:col>9</xdr:col>
      <xdr:colOff>328612</xdr:colOff>
      <xdr:row>29</xdr:row>
      <xdr:rowOff>107832</xdr:rowOff>
    </xdr:to>
    <xdr:sp macro="" textlink="">
      <xdr:nvSpPr>
        <xdr:cNvPr id="352" name="TextBox 169">
          <a:extLst>
            <a:ext uri="{FF2B5EF4-FFF2-40B4-BE49-F238E27FC236}">
              <a16:creationId xmlns:a16="http://schemas.microsoft.com/office/drawing/2014/main" id="{232122F3-EBE3-47C7-9816-381437CE7C84}"/>
            </a:ext>
          </a:extLst>
        </xdr:cNvPr>
        <xdr:cNvSpPr txBox="1"/>
      </xdr:nvSpPr>
      <xdr:spPr>
        <a:xfrm>
          <a:off x="5491924" y="5276976"/>
          <a:ext cx="323088" cy="250581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Tower</a:t>
          </a:r>
          <a:r>
            <a:rPr lang="en-US" sz="400" b="0" baseline="0"/>
            <a:t> baru aset APP Cawang dari </a:t>
          </a:r>
          <a:r>
            <a:rPr lang="id-ID" sz="400" b="0" baseline="0"/>
            <a:t>T.49</a:t>
          </a:r>
          <a:endParaRPr lang="en-US" sz="400" b="0"/>
        </a:p>
      </xdr:txBody>
    </xdr:sp>
    <xdr:clientData/>
  </xdr:twoCellAnchor>
  <xdr:twoCellAnchor>
    <xdr:from>
      <xdr:col>11</xdr:col>
      <xdr:colOff>7436</xdr:colOff>
      <xdr:row>19</xdr:row>
      <xdr:rowOff>177908</xdr:rowOff>
    </xdr:from>
    <xdr:to>
      <xdr:col>11</xdr:col>
      <xdr:colOff>138324</xdr:colOff>
      <xdr:row>20</xdr:row>
      <xdr:rowOff>35133</xdr:rowOff>
    </xdr:to>
    <xdr:sp macro="" textlink="">
      <xdr:nvSpPr>
        <xdr:cNvPr id="353" name="Flowchart: Decision 352">
          <a:extLst>
            <a:ext uri="{FF2B5EF4-FFF2-40B4-BE49-F238E27FC236}">
              <a16:creationId xmlns:a16="http://schemas.microsoft.com/office/drawing/2014/main" id="{28F62BE2-E81F-4708-A1A8-FDAB0D78B4AB}"/>
            </a:ext>
          </a:extLst>
        </xdr:cNvPr>
        <xdr:cNvSpPr/>
      </xdr:nvSpPr>
      <xdr:spPr>
        <a:xfrm rot="1830676">
          <a:off x="6713036" y="3692633"/>
          <a:ext cx="130888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8</xdr:col>
      <xdr:colOff>163555</xdr:colOff>
      <xdr:row>34</xdr:row>
      <xdr:rowOff>81411</xdr:rowOff>
    </xdr:from>
    <xdr:to>
      <xdr:col>8</xdr:col>
      <xdr:colOff>316096</xdr:colOff>
      <xdr:row>34</xdr:row>
      <xdr:rowOff>144057</xdr:rowOff>
    </xdr:to>
    <xdr:sp macro="" textlink="">
      <xdr:nvSpPr>
        <xdr:cNvPr id="354" name="TextBox 169">
          <a:extLst>
            <a:ext uri="{FF2B5EF4-FFF2-40B4-BE49-F238E27FC236}">
              <a16:creationId xmlns:a16="http://schemas.microsoft.com/office/drawing/2014/main" id="{A8C42C62-31BE-46E6-8898-E534B4B497F8}"/>
            </a:ext>
          </a:extLst>
        </xdr:cNvPr>
        <xdr:cNvSpPr txBox="1"/>
      </xdr:nvSpPr>
      <xdr:spPr>
        <a:xfrm rot="1504208">
          <a:off x="5040355" y="6453636"/>
          <a:ext cx="15254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18</a:t>
          </a:r>
        </a:p>
      </xdr:txBody>
    </xdr:sp>
    <xdr:clientData/>
  </xdr:twoCellAnchor>
  <xdr:twoCellAnchor>
    <xdr:from>
      <xdr:col>8</xdr:col>
      <xdr:colOff>381000</xdr:colOff>
      <xdr:row>34</xdr:row>
      <xdr:rowOff>114300</xdr:rowOff>
    </xdr:from>
    <xdr:to>
      <xdr:col>8</xdr:col>
      <xdr:colOff>581025</xdr:colOff>
      <xdr:row>34</xdr:row>
      <xdr:rowOff>180975</xdr:rowOff>
    </xdr:to>
    <xdr:grpSp>
      <xdr:nvGrpSpPr>
        <xdr:cNvPr id="355" name="Group 38">
          <a:extLst>
            <a:ext uri="{FF2B5EF4-FFF2-40B4-BE49-F238E27FC236}">
              <a16:creationId xmlns:a16="http://schemas.microsoft.com/office/drawing/2014/main" id="{7A9E2EAA-EACC-4E75-8E88-14DAABB4269A}"/>
            </a:ext>
          </a:extLst>
        </xdr:cNvPr>
        <xdr:cNvGrpSpPr>
          <a:grpSpLocks/>
        </xdr:cNvGrpSpPr>
      </xdr:nvGrpSpPr>
      <xdr:grpSpPr bwMode="auto">
        <a:xfrm rot="1494700">
          <a:off x="5291667" y="6496050"/>
          <a:ext cx="200025" cy="66675"/>
          <a:chOff x="3377600" y="6826206"/>
          <a:chExt cx="215900" cy="120224"/>
        </a:xfrm>
      </xdr:grpSpPr>
      <xdr:sp macro="" textlink="">
        <xdr:nvSpPr>
          <xdr:cNvPr id="356" name="Rectangle 355">
            <a:extLst>
              <a:ext uri="{FF2B5EF4-FFF2-40B4-BE49-F238E27FC236}">
                <a16:creationId xmlns:a16="http://schemas.microsoft.com/office/drawing/2014/main" id="{4E6C99F5-2F35-465D-9231-4C5F87DCC857}"/>
              </a:ext>
            </a:extLst>
          </xdr:cNvPr>
          <xdr:cNvSpPr/>
        </xdr:nvSpPr>
        <xdr:spPr>
          <a:xfrm>
            <a:off x="3377600" y="6843381"/>
            <a:ext cx="215900" cy="85874"/>
          </a:xfrm>
          <a:prstGeom prst="rect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357" name="Freeform 35">
            <a:extLst>
              <a:ext uri="{FF2B5EF4-FFF2-40B4-BE49-F238E27FC236}">
                <a16:creationId xmlns:a16="http://schemas.microsoft.com/office/drawing/2014/main" id="{5493D327-BA43-4F76-A14E-0AF221485435}"/>
              </a:ext>
            </a:extLst>
          </xdr:cNvPr>
          <xdr:cNvSpPr/>
        </xdr:nvSpPr>
        <xdr:spPr>
          <a:xfrm>
            <a:off x="3375435" y="6844180"/>
            <a:ext cx="215900" cy="68699"/>
          </a:xfrm>
          <a:custGeom>
            <a:avLst/>
            <a:gdLst>
              <a:gd name="connsiteX0" fmla="*/ 0 w 504825"/>
              <a:gd name="connsiteY0" fmla="*/ 0 h 390525"/>
              <a:gd name="connsiteX1" fmla="*/ 504825 w 504825"/>
              <a:gd name="connsiteY1" fmla="*/ 390525 h 390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504825" h="390525">
                <a:moveTo>
                  <a:pt x="0" y="0"/>
                </a:moveTo>
                <a:lnTo>
                  <a:pt x="504825" y="390525"/>
                </a:lnTo>
              </a:path>
            </a:pathLst>
          </a:custGeom>
          <a:noFill/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358" name="Freeform 399">
            <a:extLst>
              <a:ext uri="{FF2B5EF4-FFF2-40B4-BE49-F238E27FC236}">
                <a16:creationId xmlns:a16="http://schemas.microsoft.com/office/drawing/2014/main" id="{0C0E63A6-DC8D-466E-906C-2CDCAA415378}"/>
              </a:ext>
            </a:extLst>
          </xdr:cNvPr>
          <xdr:cNvSpPr/>
        </xdr:nvSpPr>
        <xdr:spPr>
          <a:xfrm rot="17003860">
            <a:off x="3425438" y="6788649"/>
            <a:ext cx="120224" cy="195338"/>
          </a:xfrm>
          <a:custGeom>
            <a:avLst/>
            <a:gdLst>
              <a:gd name="connsiteX0" fmla="*/ 0 w 504825"/>
              <a:gd name="connsiteY0" fmla="*/ 0 h 390525"/>
              <a:gd name="connsiteX1" fmla="*/ 504825 w 504825"/>
              <a:gd name="connsiteY1" fmla="*/ 390525 h 390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504825" h="390525">
                <a:moveTo>
                  <a:pt x="0" y="0"/>
                </a:moveTo>
                <a:lnTo>
                  <a:pt x="504825" y="390525"/>
                </a:lnTo>
              </a:path>
            </a:pathLst>
          </a:custGeom>
          <a:noFill/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</xdr:grpSp>
    <xdr:clientData/>
  </xdr:twoCellAnchor>
  <xdr:twoCellAnchor>
    <xdr:from>
      <xdr:col>8</xdr:col>
      <xdr:colOff>447675</xdr:colOff>
      <xdr:row>33</xdr:row>
      <xdr:rowOff>180975</xdr:rowOff>
    </xdr:from>
    <xdr:to>
      <xdr:col>9</xdr:col>
      <xdr:colOff>38100</xdr:colOff>
      <xdr:row>34</xdr:row>
      <xdr:rowOff>57150</xdr:rowOff>
    </xdr:to>
    <xdr:grpSp>
      <xdr:nvGrpSpPr>
        <xdr:cNvPr id="359" name="Group 408">
          <a:extLst>
            <a:ext uri="{FF2B5EF4-FFF2-40B4-BE49-F238E27FC236}">
              <a16:creationId xmlns:a16="http://schemas.microsoft.com/office/drawing/2014/main" id="{F668F3A9-7BD2-47AC-AD57-CB75F3994372}"/>
            </a:ext>
          </a:extLst>
        </xdr:cNvPr>
        <xdr:cNvGrpSpPr>
          <a:grpSpLocks/>
        </xdr:cNvGrpSpPr>
      </xdr:nvGrpSpPr>
      <xdr:grpSpPr bwMode="auto">
        <a:xfrm rot="1441909">
          <a:off x="5358342" y="6372225"/>
          <a:ext cx="204258" cy="66675"/>
          <a:chOff x="3377600" y="6826206"/>
          <a:chExt cx="215900" cy="120224"/>
        </a:xfrm>
      </xdr:grpSpPr>
      <xdr:sp macro="" textlink="">
        <xdr:nvSpPr>
          <xdr:cNvPr id="360" name="Rectangle 359">
            <a:extLst>
              <a:ext uri="{FF2B5EF4-FFF2-40B4-BE49-F238E27FC236}">
                <a16:creationId xmlns:a16="http://schemas.microsoft.com/office/drawing/2014/main" id="{ECD9A1E4-8002-48B6-98EA-7350AE9DA2BF}"/>
              </a:ext>
            </a:extLst>
          </xdr:cNvPr>
          <xdr:cNvSpPr/>
        </xdr:nvSpPr>
        <xdr:spPr>
          <a:xfrm>
            <a:off x="3377600" y="6843381"/>
            <a:ext cx="215900" cy="85874"/>
          </a:xfrm>
          <a:prstGeom prst="rect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361" name="Freeform 422">
            <a:extLst>
              <a:ext uri="{FF2B5EF4-FFF2-40B4-BE49-F238E27FC236}">
                <a16:creationId xmlns:a16="http://schemas.microsoft.com/office/drawing/2014/main" id="{E76EF471-6D9B-4679-B2C8-7417C295D58A}"/>
              </a:ext>
            </a:extLst>
          </xdr:cNvPr>
          <xdr:cNvSpPr/>
        </xdr:nvSpPr>
        <xdr:spPr>
          <a:xfrm>
            <a:off x="3375507" y="6844125"/>
            <a:ext cx="215900" cy="68699"/>
          </a:xfrm>
          <a:custGeom>
            <a:avLst/>
            <a:gdLst>
              <a:gd name="connsiteX0" fmla="*/ 0 w 504825"/>
              <a:gd name="connsiteY0" fmla="*/ 0 h 390525"/>
              <a:gd name="connsiteX1" fmla="*/ 504825 w 504825"/>
              <a:gd name="connsiteY1" fmla="*/ 390525 h 390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504825" h="390525">
                <a:moveTo>
                  <a:pt x="0" y="0"/>
                </a:moveTo>
                <a:lnTo>
                  <a:pt x="504825" y="390525"/>
                </a:lnTo>
              </a:path>
            </a:pathLst>
          </a:custGeom>
          <a:noFill/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362" name="Freeform 427">
            <a:extLst>
              <a:ext uri="{FF2B5EF4-FFF2-40B4-BE49-F238E27FC236}">
                <a16:creationId xmlns:a16="http://schemas.microsoft.com/office/drawing/2014/main" id="{F7CDEB72-8318-4A2A-B76D-B816ED6C7AD9}"/>
              </a:ext>
            </a:extLst>
          </xdr:cNvPr>
          <xdr:cNvSpPr/>
        </xdr:nvSpPr>
        <xdr:spPr>
          <a:xfrm rot="17003860">
            <a:off x="3425438" y="6788649"/>
            <a:ext cx="120224" cy="195338"/>
          </a:xfrm>
          <a:custGeom>
            <a:avLst/>
            <a:gdLst>
              <a:gd name="connsiteX0" fmla="*/ 0 w 504825"/>
              <a:gd name="connsiteY0" fmla="*/ 0 h 390525"/>
              <a:gd name="connsiteX1" fmla="*/ 504825 w 504825"/>
              <a:gd name="connsiteY1" fmla="*/ 390525 h 390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504825" h="390525">
                <a:moveTo>
                  <a:pt x="0" y="0"/>
                </a:moveTo>
                <a:lnTo>
                  <a:pt x="504825" y="390525"/>
                </a:lnTo>
              </a:path>
            </a:pathLst>
          </a:custGeom>
          <a:noFill/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</xdr:grpSp>
    <xdr:clientData/>
  </xdr:twoCellAnchor>
  <xdr:twoCellAnchor>
    <xdr:from>
      <xdr:col>2</xdr:col>
      <xdr:colOff>339098</xdr:colOff>
      <xdr:row>22</xdr:row>
      <xdr:rowOff>106704</xdr:rowOff>
    </xdr:from>
    <xdr:to>
      <xdr:col>2</xdr:col>
      <xdr:colOff>384817</xdr:colOff>
      <xdr:row>22</xdr:row>
      <xdr:rowOff>182099</xdr:rowOff>
    </xdr:to>
    <xdr:sp macro="" textlink="">
      <xdr:nvSpPr>
        <xdr:cNvPr id="363" name="Flowchart: Decision 362">
          <a:extLst>
            <a:ext uri="{FF2B5EF4-FFF2-40B4-BE49-F238E27FC236}">
              <a16:creationId xmlns:a16="http://schemas.microsoft.com/office/drawing/2014/main" id="{A3E938A9-8D2C-424B-B4F2-4600E2936EAE}"/>
            </a:ext>
          </a:extLst>
        </xdr:cNvPr>
        <xdr:cNvSpPr/>
      </xdr:nvSpPr>
      <xdr:spPr>
        <a:xfrm rot="13684269">
          <a:off x="1543460" y="4207767"/>
          <a:ext cx="75395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65467</xdr:colOff>
      <xdr:row>22</xdr:row>
      <xdr:rowOff>49349</xdr:rowOff>
    </xdr:from>
    <xdr:to>
      <xdr:col>2</xdr:col>
      <xdr:colOff>380302</xdr:colOff>
      <xdr:row>22</xdr:row>
      <xdr:rowOff>111995</xdr:rowOff>
    </xdr:to>
    <xdr:sp macro="" textlink="">
      <xdr:nvSpPr>
        <xdr:cNvPr id="364" name="TextBox 169">
          <a:extLst>
            <a:ext uri="{FF2B5EF4-FFF2-40B4-BE49-F238E27FC236}">
              <a16:creationId xmlns:a16="http://schemas.microsoft.com/office/drawing/2014/main" id="{6E5BDB30-42AA-4BD3-AAB5-85869A8A5069}"/>
            </a:ext>
          </a:extLst>
        </xdr:cNvPr>
        <xdr:cNvSpPr txBox="1"/>
      </xdr:nvSpPr>
      <xdr:spPr>
        <a:xfrm>
          <a:off x="1284667" y="4135574"/>
          <a:ext cx="314835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 Bay # 1 T. 129</a:t>
          </a:r>
        </a:p>
      </xdr:txBody>
    </xdr:sp>
    <xdr:clientData/>
  </xdr:twoCellAnchor>
  <xdr:twoCellAnchor>
    <xdr:from>
      <xdr:col>5</xdr:col>
      <xdr:colOff>207818</xdr:colOff>
      <xdr:row>27</xdr:row>
      <xdr:rowOff>150421</xdr:rowOff>
    </xdr:from>
    <xdr:to>
      <xdr:col>8</xdr:col>
      <xdr:colOff>67294</xdr:colOff>
      <xdr:row>31</xdr:row>
      <xdr:rowOff>166255</xdr:rowOff>
    </xdr:to>
    <xdr:sp macro="" textlink="">
      <xdr:nvSpPr>
        <xdr:cNvPr id="365" name="Freeform 39">
          <a:extLst>
            <a:ext uri="{FF2B5EF4-FFF2-40B4-BE49-F238E27FC236}">
              <a16:creationId xmlns:a16="http://schemas.microsoft.com/office/drawing/2014/main" id="{8C953AEA-D4A5-4086-BF77-8EBAD7C88696}"/>
            </a:ext>
          </a:extLst>
        </xdr:cNvPr>
        <xdr:cNvSpPr/>
      </xdr:nvSpPr>
      <xdr:spPr>
        <a:xfrm>
          <a:off x="3334987" y="4985657"/>
          <a:ext cx="1735777" cy="744188"/>
        </a:xfrm>
        <a:custGeom>
          <a:avLst/>
          <a:gdLst>
            <a:gd name="connsiteX0" fmla="*/ 335643 w 335643"/>
            <a:gd name="connsiteY0" fmla="*/ 0 h 703036"/>
            <a:gd name="connsiteX1" fmla="*/ 158750 w 335643"/>
            <a:gd name="connsiteY1" fmla="*/ 557893 h 703036"/>
            <a:gd name="connsiteX2" fmla="*/ 0 w 335643"/>
            <a:gd name="connsiteY2" fmla="*/ 703036 h 7030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35643" h="703036">
              <a:moveTo>
                <a:pt x="335643" y="0"/>
              </a:moveTo>
              <a:lnTo>
                <a:pt x="158750" y="557893"/>
              </a:lnTo>
              <a:lnTo>
                <a:pt x="0" y="703036"/>
              </a:lnTo>
            </a:path>
          </a:pathLst>
        </a:custGeom>
        <a:ln w="63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477322</xdr:colOff>
      <xdr:row>27</xdr:row>
      <xdr:rowOff>162210</xdr:rowOff>
    </xdr:from>
    <xdr:to>
      <xdr:col>4</xdr:col>
      <xdr:colOff>616435</xdr:colOff>
      <xdr:row>31</xdr:row>
      <xdr:rowOff>66331</xdr:rowOff>
    </xdr:to>
    <xdr:sp macro="" textlink="">
      <xdr:nvSpPr>
        <xdr:cNvPr id="366" name="Freeform 453">
          <a:extLst>
            <a:ext uri="{FF2B5EF4-FFF2-40B4-BE49-F238E27FC236}">
              <a16:creationId xmlns:a16="http://schemas.microsoft.com/office/drawing/2014/main" id="{1E4F8D59-5877-4CDB-81FA-43485875170E}"/>
            </a:ext>
          </a:extLst>
        </xdr:cNvPr>
        <xdr:cNvSpPr/>
      </xdr:nvSpPr>
      <xdr:spPr>
        <a:xfrm rot="8658200">
          <a:off x="2979057" y="4997446"/>
          <a:ext cx="139113" cy="632475"/>
        </a:xfrm>
        <a:custGeom>
          <a:avLst/>
          <a:gdLst>
            <a:gd name="connsiteX0" fmla="*/ 335643 w 335643"/>
            <a:gd name="connsiteY0" fmla="*/ 0 h 703036"/>
            <a:gd name="connsiteX1" fmla="*/ 158750 w 335643"/>
            <a:gd name="connsiteY1" fmla="*/ 557893 h 703036"/>
            <a:gd name="connsiteX2" fmla="*/ 0 w 335643"/>
            <a:gd name="connsiteY2" fmla="*/ 703036 h 703036"/>
            <a:gd name="connsiteX0" fmla="*/ 335643 w 335643"/>
            <a:gd name="connsiteY0" fmla="*/ 0 h 703036"/>
            <a:gd name="connsiteX1" fmla="*/ 26109 w 335643"/>
            <a:gd name="connsiteY1" fmla="*/ 529276 h 703036"/>
            <a:gd name="connsiteX2" fmla="*/ 0 w 335643"/>
            <a:gd name="connsiteY2" fmla="*/ 703036 h 7030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35643" h="703036">
              <a:moveTo>
                <a:pt x="335643" y="0"/>
              </a:moveTo>
              <a:lnTo>
                <a:pt x="26109" y="529276"/>
              </a:lnTo>
              <a:cubicBezTo>
                <a:pt x="-26808" y="577657"/>
                <a:pt x="52917" y="654655"/>
                <a:pt x="0" y="703036"/>
              </a:cubicBezTo>
            </a:path>
          </a:pathLst>
        </a:custGeom>
        <a:ln w="63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572577</xdr:colOff>
      <xdr:row>30</xdr:row>
      <xdr:rowOff>167343</xdr:rowOff>
    </xdr:from>
    <xdr:to>
      <xdr:col>5</xdr:col>
      <xdr:colOff>76939</xdr:colOff>
      <xdr:row>31</xdr:row>
      <xdr:rowOff>29175</xdr:rowOff>
    </xdr:to>
    <xdr:sp macro="" textlink="">
      <xdr:nvSpPr>
        <xdr:cNvPr id="367" name="Flowchart: Decision 366">
          <a:extLst>
            <a:ext uri="{FF2B5EF4-FFF2-40B4-BE49-F238E27FC236}">
              <a16:creationId xmlns:a16="http://schemas.microsoft.com/office/drawing/2014/main" id="{AEF36450-0E36-4765-8716-1C9AAB078E6C}"/>
            </a:ext>
          </a:extLst>
        </xdr:cNvPr>
        <xdr:cNvSpPr/>
      </xdr:nvSpPr>
      <xdr:spPr>
        <a:xfrm rot="19986438">
          <a:off x="3075145" y="5613638"/>
          <a:ext cx="130005" cy="46316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393396</xdr:colOff>
      <xdr:row>28</xdr:row>
      <xdr:rowOff>88375</xdr:rowOff>
    </xdr:from>
    <xdr:to>
      <xdr:col>4</xdr:col>
      <xdr:colOff>539218</xdr:colOff>
      <xdr:row>28</xdr:row>
      <xdr:rowOff>134691</xdr:rowOff>
    </xdr:to>
    <xdr:sp macro="" textlink="">
      <xdr:nvSpPr>
        <xdr:cNvPr id="368" name="Flowchart: Decision 367">
          <a:extLst>
            <a:ext uri="{FF2B5EF4-FFF2-40B4-BE49-F238E27FC236}">
              <a16:creationId xmlns:a16="http://schemas.microsoft.com/office/drawing/2014/main" id="{EB75D57B-9E75-4DB7-9B0F-31906A42E35A}"/>
            </a:ext>
          </a:extLst>
        </xdr:cNvPr>
        <xdr:cNvSpPr/>
      </xdr:nvSpPr>
      <xdr:spPr>
        <a:xfrm>
          <a:off x="2894549" y="5146710"/>
          <a:ext cx="145822" cy="46316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418189</xdr:colOff>
      <xdr:row>28</xdr:row>
      <xdr:rowOff>157304</xdr:rowOff>
    </xdr:from>
    <xdr:to>
      <xdr:col>5</xdr:col>
      <xdr:colOff>19001</xdr:colOff>
      <xdr:row>29</xdr:row>
      <xdr:rowOff>41854</xdr:rowOff>
    </xdr:to>
    <xdr:grpSp>
      <xdr:nvGrpSpPr>
        <xdr:cNvPr id="369" name="Group 454">
          <a:extLst>
            <a:ext uri="{FF2B5EF4-FFF2-40B4-BE49-F238E27FC236}">
              <a16:creationId xmlns:a16="http://schemas.microsoft.com/office/drawing/2014/main" id="{151DF17F-4042-43B5-9320-DA29412D4805}"/>
            </a:ext>
          </a:extLst>
        </xdr:cNvPr>
        <xdr:cNvGrpSpPr>
          <a:grpSpLocks/>
        </xdr:cNvGrpSpPr>
      </xdr:nvGrpSpPr>
      <xdr:grpSpPr bwMode="auto">
        <a:xfrm rot="947763">
          <a:off x="2873522" y="5396054"/>
          <a:ext cx="214646" cy="75050"/>
          <a:chOff x="3377600" y="6826206"/>
          <a:chExt cx="215900" cy="120224"/>
        </a:xfrm>
      </xdr:grpSpPr>
      <xdr:sp macro="" textlink="">
        <xdr:nvSpPr>
          <xdr:cNvPr id="370" name="Rectangle 369">
            <a:extLst>
              <a:ext uri="{FF2B5EF4-FFF2-40B4-BE49-F238E27FC236}">
                <a16:creationId xmlns:a16="http://schemas.microsoft.com/office/drawing/2014/main" id="{FB988CD5-318D-49FD-A84B-9E497DC46AC3}"/>
              </a:ext>
            </a:extLst>
          </xdr:cNvPr>
          <xdr:cNvSpPr/>
        </xdr:nvSpPr>
        <xdr:spPr>
          <a:xfrm>
            <a:off x="3376264" y="6841518"/>
            <a:ext cx="215900" cy="75140"/>
          </a:xfrm>
          <a:prstGeom prst="rect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371" name="Freeform 476">
            <a:extLst>
              <a:ext uri="{FF2B5EF4-FFF2-40B4-BE49-F238E27FC236}">
                <a16:creationId xmlns:a16="http://schemas.microsoft.com/office/drawing/2014/main" id="{8A3A3680-EF45-4B97-8774-3A8DF781B062}"/>
              </a:ext>
            </a:extLst>
          </xdr:cNvPr>
          <xdr:cNvSpPr/>
        </xdr:nvSpPr>
        <xdr:spPr>
          <a:xfrm>
            <a:off x="3376264" y="6841518"/>
            <a:ext cx="215900" cy="75140"/>
          </a:xfrm>
          <a:custGeom>
            <a:avLst/>
            <a:gdLst>
              <a:gd name="connsiteX0" fmla="*/ 0 w 504825"/>
              <a:gd name="connsiteY0" fmla="*/ 0 h 390525"/>
              <a:gd name="connsiteX1" fmla="*/ 504825 w 504825"/>
              <a:gd name="connsiteY1" fmla="*/ 390525 h 390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504825" h="390525">
                <a:moveTo>
                  <a:pt x="0" y="0"/>
                </a:moveTo>
                <a:lnTo>
                  <a:pt x="504825" y="390525"/>
                </a:lnTo>
              </a:path>
            </a:pathLst>
          </a:custGeom>
          <a:noFill/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372" name="Freeform 497">
            <a:extLst>
              <a:ext uri="{FF2B5EF4-FFF2-40B4-BE49-F238E27FC236}">
                <a16:creationId xmlns:a16="http://schemas.microsoft.com/office/drawing/2014/main" id="{B0CD0518-AD5C-46FC-A5F3-4B3557EC1722}"/>
              </a:ext>
            </a:extLst>
          </xdr:cNvPr>
          <xdr:cNvSpPr/>
        </xdr:nvSpPr>
        <xdr:spPr>
          <a:xfrm rot="17003860">
            <a:off x="3425438" y="6788182"/>
            <a:ext cx="120224" cy="196273"/>
          </a:xfrm>
          <a:custGeom>
            <a:avLst/>
            <a:gdLst>
              <a:gd name="connsiteX0" fmla="*/ 0 w 504825"/>
              <a:gd name="connsiteY0" fmla="*/ 0 h 390525"/>
              <a:gd name="connsiteX1" fmla="*/ 504825 w 504825"/>
              <a:gd name="connsiteY1" fmla="*/ 390525 h 390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504825" h="390525">
                <a:moveTo>
                  <a:pt x="0" y="0"/>
                </a:moveTo>
                <a:lnTo>
                  <a:pt x="504825" y="390525"/>
                </a:lnTo>
              </a:path>
            </a:pathLst>
          </a:custGeom>
          <a:noFill/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</xdr:grpSp>
    <xdr:clientData/>
  </xdr:twoCellAnchor>
  <xdr:twoCellAnchor>
    <xdr:from>
      <xdr:col>4</xdr:col>
      <xdr:colOff>444426</xdr:colOff>
      <xdr:row>29</xdr:row>
      <xdr:rowOff>180234</xdr:rowOff>
    </xdr:from>
    <xdr:to>
      <xdr:col>5</xdr:col>
      <xdr:colOff>35713</xdr:colOff>
      <xdr:row>30</xdr:row>
      <xdr:rowOff>62879</xdr:rowOff>
    </xdr:to>
    <xdr:grpSp>
      <xdr:nvGrpSpPr>
        <xdr:cNvPr id="373" name="Group 498">
          <a:extLst>
            <a:ext uri="{FF2B5EF4-FFF2-40B4-BE49-F238E27FC236}">
              <a16:creationId xmlns:a16="http://schemas.microsoft.com/office/drawing/2014/main" id="{B220E7F7-F731-4CE1-A911-5C4AF09069B1}"/>
            </a:ext>
          </a:extLst>
        </xdr:cNvPr>
        <xdr:cNvGrpSpPr>
          <a:grpSpLocks/>
        </xdr:cNvGrpSpPr>
      </xdr:nvGrpSpPr>
      <xdr:grpSpPr bwMode="auto">
        <a:xfrm rot="947763">
          <a:off x="2899759" y="5609484"/>
          <a:ext cx="205121" cy="73145"/>
          <a:chOff x="3377600" y="6826206"/>
          <a:chExt cx="215900" cy="120224"/>
        </a:xfrm>
      </xdr:grpSpPr>
      <xdr:sp macro="" textlink="">
        <xdr:nvSpPr>
          <xdr:cNvPr id="374" name="Rectangle 373">
            <a:extLst>
              <a:ext uri="{FF2B5EF4-FFF2-40B4-BE49-F238E27FC236}">
                <a16:creationId xmlns:a16="http://schemas.microsoft.com/office/drawing/2014/main" id="{A539E892-55A1-451E-9563-AD332A05BDEA}"/>
              </a:ext>
            </a:extLst>
          </xdr:cNvPr>
          <xdr:cNvSpPr/>
        </xdr:nvSpPr>
        <xdr:spPr>
          <a:xfrm>
            <a:off x="3377600" y="6843381"/>
            <a:ext cx="215900" cy="85874"/>
          </a:xfrm>
          <a:prstGeom prst="rect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375" name="Freeform 500">
            <a:extLst>
              <a:ext uri="{FF2B5EF4-FFF2-40B4-BE49-F238E27FC236}">
                <a16:creationId xmlns:a16="http://schemas.microsoft.com/office/drawing/2014/main" id="{F7A97A9D-B43A-4829-A9F0-BC2D9DCF9275}"/>
              </a:ext>
            </a:extLst>
          </xdr:cNvPr>
          <xdr:cNvSpPr/>
        </xdr:nvSpPr>
        <xdr:spPr>
          <a:xfrm>
            <a:off x="3376201" y="6843705"/>
            <a:ext cx="215900" cy="68699"/>
          </a:xfrm>
          <a:custGeom>
            <a:avLst/>
            <a:gdLst>
              <a:gd name="connsiteX0" fmla="*/ 0 w 504825"/>
              <a:gd name="connsiteY0" fmla="*/ 0 h 390525"/>
              <a:gd name="connsiteX1" fmla="*/ 504825 w 504825"/>
              <a:gd name="connsiteY1" fmla="*/ 390525 h 390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504825" h="390525">
                <a:moveTo>
                  <a:pt x="0" y="0"/>
                </a:moveTo>
                <a:lnTo>
                  <a:pt x="504825" y="390525"/>
                </a:lnTo>
              </a:path>
            </a:pathLst>
          </a:custGeom>
          <a:noFill/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376" name="Freeform 501">
            <a:extLst>
              <a:ext uri="{FF2B5EF4-FFF2-40B4-BE49-F238E27FC236}">
                <a16:creationId xmlns:a16="http://schemas.microsoft.com/office/drawing/2014/main" id="{7793820D-0384-4CAB-B693-85D22B080434}"/>
              </a:ext>
            </a:extLst>
          </xdr:cNvPr>
          <xdr:cNvSpPr/>
        </xdr:nvSpPr>
        <xdr:spPr>
          <a:xfrm rot="17003860">
            <a:off x="3425438" y="6788649"/>
            <a:ext cx="120224" cy="195338"/>
          </a:xfrm>
          <a:custGeom>
            <a:avLst/>
            <a:gdLst>
              <a:gd name="connsiteX0" fmla="*/ 0 w 504825"/>
              <a:gd name="connsiteY0" fmla="*/ 0 h 390525"/>
              <a:gd name="connsiteX1" fmla="*/ 504825 w 504825"/>
              <a:gd name="connsiteY1" fmla="*/ 390525 h 390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504825" h="390525">
                <a:moveTo>
                  <a:pt x="0" y="0"/>
                </a:moveTo>
                <a:lnTo>
                  <a:pt x="504825" y="390525"/>
                </a:lnTo>
              </a:path>
            </a:pathLst>
          </a:custGeom>
          <a:noFill/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</xdr:grpSp>
    <xdr:clientData/>
  </xdr:twoCellAnchor>
  <xdr:twoCellAnchor>
    <xdr:from>
      <xdr:col>5</xdr:col>
      <xdr:colOff>102265</xdr:colOff>
      <xdr:row>30</xdr:row>
      <xdr:rowOff>156025</xdr:rowOff>
    </xdr:from>
    <xdr:to>
      <xdr:col>5</xdr:col>
      <xdr:colOff>232270</xdr:colOff>
      <xdr:row>31</xdr:row>
      <xdr:rowOff>19461</xdr:rowOff>
    </xdr:to>
    <xdr:sp macro="" textlink="">
      <xdr:nvSpPr>
        <xdr:cNvPr id="377" name="Flowchart: Decision 376">
          <a:extLst>
            <a:ext uri="{FF2B5EF4-FFF2-40B4-BE49-F238E27FC236}">
              <a16:creationId xmlns:a16="http://schemas.microsoft.com/office/drawing/2014/main" id="{50C16093-4E03-4FBC-AD45-84222F2722EC}"/>
            </a:ext>
          </a:extLst>
        </xdr:cNvPr>
        <xdr:cNvSpPr/>
      </xdr:nvSpPr>
      <xdr:spPr>
        <a:xfrm rot="1022679">
          <a:off x="3226465" y="5563177"/>
          <a:ext cx="130005" cy="46316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333967</xdr:colOff>
      <xdr:row>29</xdr:row>
      <xdr:rowOff>76781</xdr:rowOff>
    </xdr:from>
    <xdr:to>
      <xdr:col>4</xdr:col>
      <xdr:colOff>379686</xdr:colOff>
      <xdr:row>29</xdr:row>
      <xdr:rowOff>153954</xdr:rowOff>
    </xdr:to>
    <xdr:sp macro="" textlink="">
      <xdr:nvSpPr>
        <xdr:cNvPr id="378" name="Flowchart: Decision 377">
          <a:extLst>
            <a:ext uri="{FF2B5EF4-FFF2-40B4-BE49-F238E27FC236}">
              <a16:creationId xmlns:a16="http://schemas.microsoft.com/office/drawing/2014/main" id="{E3ECF950-D3EF-42E2-BAAE-3A1C0F3F6939}"/>
            </a:ext>
          </a:extLst>
        </xdr:cNvPr>
        <xdr:cNvSpPr/>
      </xdr:nvSpPr>
      <xdr:spPr>
        <a:xfrm rot="17329460">
          <a:off x="2819393" y="5334620"/>
          <a:ext cx="77173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360711</xdr:colOff>
      <xdr:row>28</xdr:row>
      <xdr:rowOff>167917</xdr:rowOff>
    </xdr:from>
    <xdr:to>
      <xdr:col>4</xdr:col>
      <xdr:colOff>406430</xdr:colOff>
      <xdr:row>29</xdr:row>
      <xdr:rowOff>61313</xdr:rowOff>
    </xdr:to>
    <xdr:sp macro="" textlink="">
      <xdr:nvSpPr>
        <xdr:cNvPr id="379" name="Flowchart: Decision 378">
          <a:extLst>
            <a:ext uri="{FF2B5EF4-FFF2-40B4-BE49-F238E27FC236}">
              <a16:creationId xmlns:a16="http://schemas.microsoft.com/office/drawing/2014/main" id="{A3B150D4-8498-4125-A0D8-377367A4C793}"/>
            </a:ext>
          </a:extLst>
        </xdr:cNvPr>
        <xdr:cNvSpPr/>
      </xdr:nvSpPr>
      <xdr:spPr>
        <a:xfrm rot="17062692">
          <a:off x="2846137" y="5241979"/>
          <a:ext cx="77173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55005</xdr:colOff>
      <xdr:row>29</xdr:row>
      <xdr:rowOff>170363</xdr:rowOff>
    </xdr:from>
    <xdr:to>
      <xdr:col>5</xdr:col>
      <xdr:colOff>100724</xdr:colOff>
      <xdr:row>30</xdr:row>
      <xdr:rowOff>56140</xdr:rowOff>
    </xdr:to>
    <xdr:sp macro="" textlink="">
      <xdr:nvSpPr>
        <xdr:cNvPr id="380" name="Flowchart: Decision 379">
          <a:extLst>
            <a:ext uri="{FF2B5EF4-FFF2-40B4-BE49-F238E27FC236}">
              <a16:creationId xmlns:a16="http://schemas.microsoft.com/office/drawing/2014/main" id="{B13F0079-47CE-4E26-9E94-BE13BF3F1014}"/>
            </a:ext>
          </a:extLst>
        </xdr:cNvPr>
        <xdr:cNvSpPr/>
      </xdr:nvSpPr>
      <xdr:spPr>
        <a:xfrm rot="17329460">
          <a:off x="3169529" y="5424392"/>
          <a:ext cx="69553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87352</xdr:colOff>
      <xdr:row>29</xdr:row>
      <xdr:rowOff>72119</xdr:rowOff>
    </xdr:from>
    <xdr:to>
      <xdr:col>5</xdr:col>
      <xdr:colOff>133071</xdr:colOff>
      <xdr:row>29</xdr:row>
      <xdr:rowOff>150188</xdr:rowOff>
    </xdr:to>
    <xdr:sp macro="" textlink="">
      <xdr:nvSpPr>
        <xdr:cNvPr id="381" name="Flowchart: Decision 380">
          <a:extLst>
            <a:ext uri="{FF2B5EF4-FFF2-40B4-BE49-F238E27FC236}">
              <a16:creationId xmlns:a16="http://schemas.microsoft.com/office/drawing/2014/main" id="{00B6CF1A-4E80-4769-BD9D-D634924F9997}"/>
            </a:ext>
          </a:extLst>
        </xdr:cNvPr>
        <xdr:cNvSpPr/>
      </xdr:nvSpPr>
      <xdr:spPr>
        <a:xfrm rot="17062692">
          <a:off x="3197618" y="5330406"/>
          <a:ext cx="78069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347646</xdr:colOff>
      <xdr:row>28</xdr:row>
      <xdr:rowOff>21670</xdr:rowOff>
    </xdr:from>
    <xdr:to>
      <xdr:col>4</xdr:col>
      <xdr:colOff>471635</xdr:colOff>
      <xdr:row>28</xdr:row>
      <xdr:rowOff>67986</xdr:rowOff>
    </xdr:to>
    <xdr:sp macro="" textlink="">
      <xdr:nvSpPr>
        <xdr:cNvPr id="382" name="Flowchart: Decision 381">
          <a:extLst>
            <a:ext uri="{FF2B5EF4-FFF2-40B4-BE49-F238E27FC236}">
              <a16:creationId xmlns:a16="http://schemas.microsoft.com/office/drawing/2014/main" id="{ABD32C2D-A6CB-4684-B1FE-7089A81453A0}"/>
            </a:ext>
          </a:extLst>
        </xdr:cNvPr>
        <xdr:cNvSpPr/>
      </xdr:nvSpPr>
      <xdr:spPr>
        <a:xfrm rot="9189242">
          <a:off x="2848799" y="5080005"/>
          <a:ext cx="123989" cy="46316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110680</xdr:colOff>
      <xdr:row>18</xdr:row>
      <xdr:rowOff>14289</xdr:rowOff>
    </xdr:from>
    <xdr:to>
      <xdr:col>6</xdr:col>
      <xdr:colOff>576263</xdr:colOff>
      <xdr:row>31</xdr:row>
      <xdr:rowOff>35625</xdr:rowOff>
    </xdr:to>
    <xdr:sp macro="" textlink="">
      <xdr:nvSpPr>
        <xdr:cNvPr id="383" name="Freeform 6527">
          <a:extLst>
            <a:ext uri="{FF2B5EF4-FFF2-40B4-BE49-F238E27FC236}">
              <a16:creationId xmlns:a16="http://schemas.microsoft.com/office/drawing/2014/main" id="{62040BFD-5D69-494F-92E5-180BE499F47F}"/>
            </a:ext>
          </a:extLst>
        </xdr:cNvPr>
        <xdr:cNvSpPr/>
      </xdr:nvSpPr>
      <xdr:spPr>
        <a:xfrm>
          <a:off x="3234880" y="3226881"/>
          <a:ext cx="1090423" cy="2398776"/>
        </a:xfrm>
        <a:custGeom>
          <a:avLst/>
          <a:gdLst>
            <a:gd name="connsiteX0" fmla="*/ 0 w 1033097"/>
            <a:gd name="connsiteY0" fmla="*/ 1615587 h 1615587"/>
            <a:gd name="connsiteX1" fmla="*/ 729029 w 1033097"/>
            <a:gd name="connsiteY1" fmla="*/ 824279 h 1615587"/>
            <a:gd name="connsiteX2" fmla="*/ 941510 w 1033097"/>
            <a:gd name="connsiteY2" fmla="*/ 69606 h 1615587"/>
            <a:gd name="connsiteX3" fmla="*/ 1033097 w 1033097"/>
            <a:gd name="connsiteY3" fmla="*/ 0 h 1615587"/>
            <a:gd name="connsiteX0" fmla="*/ 0 w 1090893"/>
            <a:gd name="connsiteY0" fmla="*/ 1615587 h 1615587"/>
            <a:gd name="connsiteX1" fmla="*/ 729029 w 1090893"/>
            <a:gd name="connsiteY1" fmla="*/ 824279 h 1615587"/>
            <a:gd name="connsiteX2" fmla="*/ 1090893 w 1090893"/>
            <a:gd name="connsiteY2" fmla="*/ 168153 h 1615587"/>
            <a:gd name="connsiteX3" fmla="*/ 941510 w 1090893"/>
            <a:gd name="connsiteY3" fmla="*/ 69606 h 1615587"/>
            <a:gd name="connsiteX4" fmla="*/ 1033097 w 1090893"/>
            <a:gd name="connsiteY4" fmla="*/ 0 h 1615587"/>
            <a:gd name="connsiteX0" fmla="*/ 0 w 1495462"/>
            <a:gd name="connsiteY0" fmla="*/ 1608993 h 1608993"/>
            <a:gd name="connsiteX1" fmla="*/ 729029 w 1495462"/>
            <a:gd name="connsiteY1" fmla="*/ 817685 h 1608993"/>
            <a:gd name="connsiteX2" fmla="*/ 1090893 w 1495462"/>
            <a:gd name="connsiteY2" fmla="*/ 161559 h 1608993"/>
            <a:gd name="connsiteX3" fmla="*/ 941510 w 1495462"/>
            <a:gd name="connsiteY3" fmla="*/ 63012 h 1608993"/>
            <a:gd name="connsiteX4" fmla="*/ 1495462 w 1495462"/>
            <a:gd name="connsiteY4" fmla="*/ 0 h 1608993"/>
            <a:gd name="connsiteX0" fmla="*/ 0 w 1495462"/>
            <a:gd name="connsiteY0" fmla="*/ 1608993 h 1608993"/>
            <a:gd name="connsiteX1" fmla="*/ 729029 w 1495462"/>
            <a:gd name="connsiteY1" fmla="*/ 817685 h 1608993"/>
            <a:gd name="connsiteX2" fmla="*/ 1090893 w 1495462"/>
            <a:gd name="connsiteY2" fmla="*/ 161559 h 1608993"/>
            <a:gd name="connsiteX3" fmla="*/ 1100448 w 1495462"/>
            <a:gd name="connsiteY3" fmla="*/ 148737 h 1608993"/>
            <a:gd name="connsiteX4" fmla="*/ 1495462 w 1495462"/>
            <a:gd name="connsiteY4" fmla="*/ 0 h 1608993"/>
            <a:gd name="connsiteX0" fmla="*/ 0 w 1495462"/>
            <a:gd name="connsiteY0" fmla="*/ 1608993 h 1608993"/>
            <a:gd name="connsiteX1" fmla="*/ 729029 w 1495462"/>
            <a:gd name="connsiteY1" fmla="*/ 817685 h 1608993"/>
            <a:gd name="connsiteX2" fmla="*/ 1090893 w 1495462"/>
            <a:gd name="connsiteY2" fmla="*/ 161559 h 1608993"/>
            <a:gd name="connsiteX3" fmla="*/ 1172693 w 1495462"/>
            <a:gd name="connsiteY3" fmla="*/ 194896 h 1608993"/>
            <a:gd name="connsiteX4" fmla="*/ 1495462 w 1495462"/>
            <a:gd name="connsiteY4" fmla="*/ 0 h 1608993"/>
            <a:gd name="connsiteX0" fmla="*/ 0 w 1495462"/>
            <a:gd name="connsiteY0" fmla="*/ 1608993 h 1608993"/>
            <a:gd name="connsiteX1" fmla="*/ 729029 w 1495462"/>
            <a:gd name="connsiteY1" fmla="*/ 817685 h 1608993"/>
            <a:gd name="connsiteX2" fmla="*/ 1054771 w 1495462"/>
            <a:gd name="connsiteY2" fmla="*/ 316524 h 1608993"/>
            <a:gd name="connsiteX3" fmla="*/ 1172693 w 1495462"/>
            <a:gd name="connsiteY3" fmla="*/ 194896 h 1608993"/>
            <a:gd name="connsiteX4" fmla="*/ 1495462 w 1495462"/>
            <a:gd name="connsiteY4" fmla="*/ 0 h 1608993"/>
            <a:gd name="connsiteX0" fmla="*/ 0 w 1495462"/>
            <a:gd name="connsiteY0" fmla="*/ 1608993 h 1608993"/>
            <a:gd name="connsiteX1" fmla="*/ 729029 w 1495462"/>
            <a:gd name="connsiteY1" fmla="*/ 817685 h 1608993"/>
            <a:gd name="connsiteX2" fmla="*/ 1127016 w 1495462"/>
            <a:gd name="connsiteY2" fmla="*/ 333009 h 1608993"/>
            <a:gd name="connsiteX3" fmla="*/ 1172693 w 1495462"/>
            <a:gd name="connsiteY3" fmla="*/ 194896 h 1608993"/>
            <a:gd name="connsiteX4" fmla="*/ 1495462 w 1495462"/>
            <a:gd name="connsiteY4" fmla="*/ 0 h 1608993"/>
            <a:gd name="connsiteX0" fmla="*/ 0 w 1495462"/>
            <a:gd name="connsiteY0" fmla="*/ 1608993 h 1608993"/>
            <a:gd name="connsiteX1" fmla="*/ 729029 w 1495462"/>
            <a:gd name="connsiteY1" fmla="*/ 817685 h 1608993"/>
            <a:gd name="connsiteX2" fmla="*/ 1127016 w 1495462"/>
            <a:gd name="connsiteY2" fmla="*/ 333009 h 1608993"/>
            <a:gd name="connsiteX3" fmla="*/ 1208814 w 1495462"/>
            <a:gd name="connsiteY3" fmla="*/ 204787 h 1608993"/>
            <a:gd name="connsiteX4" fmla="*/ 1495462 w 1495462"/>
            <a:gd name="connsiteY4" fmla="*/ 0 h 1608993"/>
            <a:gd name="connsiteX0" fmla="*/ 0 w 1495462"/>
            <a:gd name="connsiteY0" fmla="*/ 1608993 h 1608993"/>
            <a:gd name="connsiteX1" fmla="*/ 350256 w 1495462"/>
            <a:gd name="connsiteY1" fmla="*/ 1227247 h 1608993"/>
            <a:gd name="connsiteX2" fmla="*/ 1127016 w 1495462"/>
            <a:gd name="connsiteY2" fmla="*/ 333009 h 1608993"/>
            <a:gd name="connsiteX3" fmla="*/ 1208814 w 1495462"/>
            <a:gd name="connsiteY3" fmla="*/ 204787 h 1608993"/>
            <a:gd name="connsiteX4" fmla="*/ 1495462 w 1495462"/>
            <a:gd name="connsiteY4" fmla="*/ 0 h 1608993"/>
            <a:gd name="connsiteX0" fmla="*/ 0 w 1495462"/>
            <a:gd name="connsiteY0" fmla="*/ 1608993 h 1608993"/>
            <a:gd name="connsiteX1" fmla="*/ 350256 w 1495462"/>
            <a:gd name="connsiteY1" fmla="*/ 1227247 h 1608993"/>
            <a:gd name="connsiteX2" fmla="*/ 1127016 w 1495462"/>
            <a:gd name="connsiteY2" fmla="*/ 333009 h 1608993"/>
            <a:gd name="connsiteX3" fmla="*/ 1208814 w 1495462"/>
            <a:gd name="connsiteY3" fmla="*/ 204787 h 1608993"/>
            <a:gd name="connsiteX4" fmla="*/ 1495462 w 1495462"/>
            <a:gd name="connsiteY4" fmla="*/ 0 h 1608993"/>
            <a:gd name="connsiteX0" fmla="*/ 0 w 1495462"/>
            <a:gd name="connsiteY0" fmla="*/ 1608993 h 1608993"/>
            <a:gd name="connsiteX1" fmla="*/ 350256 w 1495462"/>
            <a:gd name="connsiteY1" fmla="*/ 1227247 h 1608993"/>
            <a:gd name="connsiteX2" fmla="*/ 1145492 w 1495462"/>
            <a:gd name="connsiteY2" fmla="*/ 322561 h 1608993"/>
            <a:gd name="connsiteX3" fmla="*/ 1208814 w 1495462"/>
            <a:gd name="connsiteY3" fmla="*/ 204787 h 1608993"/>
            <a:gd name="connsiteX4" fmla="*/ 1495462 w 1495462"/>
            <a:gd name="connsiteY4" fmla="*/ 0 h 1608993"/>
            <a:gd name="connsiteX0" fmla="*/ 0 w 1495462"/>
            <a:gd name="connsiteY0" fmla="*/ 1608993 h 1608993"/>
            <a:gd name="connsiteX1" fmla="*/ 350256 w 1495462"/>
            <a:gd name="connsiteY1" fmla="*/ 1227247 h 1608993"/>
            <a:gd name="connsiteX2" fmla="*/ 1145492 w 1495462"/>
            <a:gd name="connsiteY2" fmla="*/ 322561 h 1608993"/>
            <a:gd name="connsiteX3" fmla="*/ 1208814 w 1495462"/>
            <a:gd name="connsiteY3" fmla="*/ 204787 h 1608993"/>
            <a:gd name="connsiteX4" fmla="*/ 1495462 w 1495462"/>
            <a:gd name="connsiteY4" fmla="*/ 0 h 1608993"/>
            <a:gd name="connsiteX0" fmla="*/ 0 w 1495462"/>
            <a:gd name="connsiteY0" fmla="*/ 1608993 h 1608993"/>
            <a:gd name="connsiteX1" fmla="*/ 350256 w 1495462"/>
            <a:gd name="connsiteY1" fmla="*/ 1227247 h 1608993"/>
            <a:gd name="connsiteX2" fmla="*/ 1145492 w 1495462"/>
            <a:gd name="connsiteY2" fmla="*/ 322561 h 1608993"/>
            <a:gd name="connsiteX3" fmla="*/ 1236529 w 1495462"/>
            <a:gd name="connsiteY3" fmla="*/ 204787 h 1608993"/>
            <a:gd name="connsiteX4" fmla="*/ 1495462 w 1495462"/>
            <a:gd name="connsiteY4" fmla="*/ 0 h 1608993"/>
            <a:gd name="connsiteX0" fmla="*/ 0 w 1652514"/>
            <a:gd name="connsiteY0" fmla="*/ 1644516 h 1644516"/>
            <a:gd name="connsiteX1" fmla="*/ 507308 w 1652514"/>
            <a:gd name="connsiteY1" fmla="*/ 1227247 h 1644516"/>
            <a:gd name="connsiteX2" fmla="*/ 1302544 w 1652514"/>
            <a:gd name="connsiteY2" fmla="*/ 322561 h 1644516"/>
            <a:gd name="connsiteX3" fmla="*/ 1393581 w 1652514"/>
            <a:gd name="connsiteY3" fmla="*/ 204787 h 1644516"/>
            <a:gd name="connsiteX4" fmla="*/ 1652514 w 1652514"/>
            <a:gd name="connsiteY4" fmla="*/ 0 h 1644516"/>
            <a:gd name="connsiteX0" fmla="*/ 0 w 1652514"/>
            <a:gd name="connsiteY0" fmla="*/ 1644516 h 1644516"/>
            <a:gd name="connsiteX1" fmla="*/ 507308 w 1652514"/>
            <a:gd name="connsiteY1" fmla="*/ 1227247 h 1644516"/>
            <a:gd name="connsiteX2" fmla="*/ 580574 w 1652514"/>
            <a:gd name="connsiteY2" fmla="*/ 1053811 h 1644516"/>
            <a:gd name="connsiteX3" fmla="*/ 1302544 w 1652514"/>
            <a:gd name="connsiteY3" fmla="*/ 322561 h 1644516"/>
            <a:gd name="connsiteX4" fmla="*/ 1393581 w 1652514"/>
            <a:gd name="connsiteY4" fmla="*/ 204787 h 1644516"/>
            <a:gd name="connsiteX5" fmla="*/ 1652514 w 1652514"/>
            <a:gd name="connsiteY5" fmla="*/ 0 h 1644516"/>
            <a:gd name="connsiteX0" fmla="*/ 0 w 1652514"/>
            <a:gd name="connsiteY0" fmla="*/ 1644516 h 1644516"/>
            <a:gd name="connsiteX1" fmla="*/ 405686 w 1652514"/>
            <a:gd name="connsiteY1" fmla="*/ 1233516 h 1644516"/>
            <a:gd name="connsiteX2" fmla="*/ 580574 w 1652514"/>
            <a:gd name="connsiteY2" fmla="*/ 1053811 h 1644516"/>
            <a:gd name="connsiteX3" fmla="*/ 1302544 w 1652514"/>
            <a:gd name="connsiteY3" fmla="*/ 322561 h 1644516"/>
            <a:gd name="connsiteX4" fmla="*/ 1393581 w 1652514"/>
            <a:gd name="connsiteY4" fmla="*/ 204787 h 1644516"/>
            <a:gd name="connsiteX5" fmla="*/ 1652514 w 1652514"/>
            <a:gd name="connsiteY5" fmla="*/ 0 h 1644516"/>
            <a:gd name="connsiteX0" fmla="*/ 0 w 1652514"/>
            <a:gd name="connsiteY0" fmla="*/ 1644516 h 1644516"/>
            <a:gd name="connsiteX1" fmla="*/ 405686 w 1652514"/>
            <a:gd name="connsiteY1" fmla="*/ 1233516 h 1644516"/>
            <a:gd name="connsiteX2" fmla="*/ 580574 w 1652514"/>
            <a:gd name="connsiteY2" fmla="*/ 1053811 h 1644516"/>
            <a:gd name="connsiteX3" fmla="*/ 1302544 w 1652514"/>
            <a:gd name="connsiteY3" fmla="*/ 322561 h 1644516"/>
            <a:gd name="connsiteX4" fmla="*/ 1393581 w 1652514"/>
            <a:gd name="connsiteY4" fmla="*/ 204787 h 1644516"/>
            <a:gd name="connsiteX5" fmla="*/ 1652514 w 1652514"/>
            <a:gd name="connsiteY5" fmla="*/ 0 h 1644516"/>
            <a:gd name="connsiteX0" fmla="*/ 0 w 1652514"/>
            <a:gd name="connsiteY0" fmla="*/ 1644516 h 1644516"/>
            <a:gd name="connsiteX1" fmla="*/ 405686 w 1652514"/>
            <a:gd name="connsiteY1" fmla="*/ 1233516 h 1644516"/>
            <a:gd name="connsiteX2" fmla="*/ 580574 w 1652514"/>
            <a:gd name="connsiteY2" fmla="*/ 1053811 h 1644516"/>
            <a:gd name="connsiteX3" fmla="*/ 973205 w 1652514"/>
            <a:gd name="connsiteY3" fmla="*/ 696489 h 1644516"/>
            <a:gd name="connsiteX4" fmla="*/ 1302544 w 1652514"/>
            <a:gd name="connsiteY4" fmla="*/ 322561 h 1644516"/>
            <a:gd name="connsiteX5" fmla="*/ 1393581 w 1652514"/>
            <a:gd name="connsiteY5" fmla="*/ 204787 h 1644516"/>
            <a:gd name="connsiteX6" fmla="*/ 1652514 w 1652514"/>
            <a:gd name="connsiteY6" fmla="*/ 0 h 1644516"/>
            <a:gd name="connsiteX0" fmla="*/ 0 w 1652514"/>
            <a:gd name="connsiteY0" fmla="*/ 1644516 h 1644516"/>
            <a:gd name="connsiteX1" fmla="*/ 405686 w 1652514"/>
            <a:gd name="connsiteY1" fmla="*/ 1233516 h 1644516"/>
            <a:gd name="connsiteX2" fmla="*/ 599051 w 1652514"/>
            <a:gd name="connsiteY2" fmla="*/ 1060080 h 1644516"/>
            <a:gd name="connsiteX3" fmla="*/ 973205 w 1652514"/>
            <a:gd name="connsiteY3" fmla="*/ 696489 h 1644516"/>
            <a:gd name="connsiteX4" fmla="*/ 1302544 w 1652514"/>
            <a:gd name="connsiteY4" fmla="*/ 322561 h 1644516"/>
            <a:gd name="connsiteX5" fmla="*/ 1393581 w 1652514"/>
            <a:gd name="connsiteY5" fmla="*/ 204787 h 1644516"/>
            <a:gd name="connsiteX6" fmla="*/ 1652514 w 1652514"/>
            <a:gd name="connsiteY6" fmla="*/ 0 h 164451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652514" h="1644516">
              <a:moveTo>
                <a:pt x="0" y="1644516"/>
              </a:moveTo>
              <a:lnTo>
                <a:pt x="405686" y="1233516"/>
              </a:lnTo>
              <a:cubicBezTo>
                <a:pt x="512456" y="1139245"/>
                <a:pt x="466512" y="1210861"/>
                <a:pt x="599051" y="1060080"/>
              </a:cubicBezTo>
              <a:cubicBezTo>
                <a:pt x="688248" y="968486"/>
                <a:pt x="852877" y="818364"/>
                <a:pt x="973205" y="696489"/>
              </a:cubicBezTo>
              <a:cubicBezTo>
                <a:pt x="1093533" y="574614"/>
                <a:pt x="1227092" y="402422"/>
                <a:pt x="1302544" y="322561"/>
              </a:cubicBezTo>
              <a:lnTo>
                <a:pt x="1393581" y="204787"/>
              </a:lnTo>
              <a:lnTo>
                <a:pt x="1652514" y="0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193929</xdr:colOff>
      <xdr:row>22</xdr:row>
      <xdr:rowOff>98912</xdr:rowOff>
    </xdr:from>
    <xdr:to>
      <xdr:col>6</xdr:col>
      <xdr:colOff>457932</xdr:colOff>
      <xdr:row>31</xdr:row>
      <xdr:rowOff>71818</xdr:rowOff>
    </xdr:to>
    <xdr:sp macro="" textlink="">
      <xdr:nvSpPr>
        <xdr:cNvPr id="384" name="Freeform 6528">
          <a:extLst>
            <a:ext uri="{FF2B5EF4-FFF2-40B4-BE49-F238E27FC236}">
              <a16:creationId xmlns:a16="http://schemas.microsoft.com/office/drawing/2014/main" id="{83DF936F-E3CD-4D6A-B828-043A17D34184}"/>
            </a:ext>
          </a:extLst>
        </xdr:cNvPr>
        <xdr:cNvSpPr/>
      </xdr:nvSpPr>
      <xdr:spPr>
        <a:xfrm>
          <a:off x="3318129" y="4043024"/>
          <a:ext cx="888843" cy="1618826"/>
        </a:xfrm>
        <a:custGeom>
          <a:avLst/>
          <a:gdLst>
            <a:gd name="connsiteX0" fmla="*/ 0 w 846259"/>
            <a:gd name="connsiteY0" fmla="*/ 794972 h 794972"/>
            <a:gd name="connsiteX1" fmla="*/ 714375 w 846259"/>
            <a:gd name="connsiteY1" fmla="*/ 0 h 794972"/>
            <a:gd name="connsiteX2" fmla="*/ 846259 w 846259"/>
            <a:gd name="connsiteY2" fmla="*/ 3664 h 794972"/>
            <a:gd name="connsiteX0" fmla="*/ 0 w 932607"/>
            <a:gd name="connsiteY0" fmla="*/ 829325 h 829325"/>
            <a:gd name="connsiteX1" fmla="*/ 800723 w 932607"/>
            <a:gd name="connsiteY1" fmla="*/ 0 h 829325"/>
            <a:gd name="connsiteX2" fmla="*/ 932607 w 932607"/>
            <a:gd name="connsiteY2" fmla="*/ 3664 h 829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32607" h="829325">
              <a:moveTo>
                <a:pt x="0" y="829325"/>
              </a:moveTo>
              <a:lnTo>
                <a:pt x="800723" y="0"/>
              </a:lnTo>
              <a:lnTo>
                <a:pt x="932607" y="3664"/>
              </a:ln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6</xdr:col>
      <xdr:colOff>333375</xdr:colOff>
      <xdr:row>18</xdr:row>
      <xdr:rowOff>58615</xdr:rowOff>
    </xdr:from>
    <xdr:to>
      <xdr:col>6</xdr:col>
      <xdr:colOff>604471</xdr:colOff>
      <xdr:row>22</xdr:row>
      <xdr:rowOff>54952</xdr:rowOff>
    </xdr:to>
    <xdr:sp macro="" textlink="">
      <xdr:nvSpPr>
        <xdr:cNvPr id="385" name="Freeform 6529">
          <a:extLst>
            <a:ext uri="{FF2B5EF4-FFF2-40B4-BE49-F238E27FC236}">
              <a16:creationId xmlns:a16="http://schemas.microsoft.com/office/drawing/2014/main" id="{8ED9061F-366D-4076-88D0-40BE05B853F8}"/>
            </a:ext>
          </a:extLst>
        </xdr:cNvPr>
        <xdr:cNvSpPr/>
      </xdr:nvSpPr>
      <xdr:spPr>
        <a:xfrm>
          <a:off x="4082415" y="3271207"/>
          <a:ext cx="271096" cy="727857"/>
        </a:xfrm>
        <a:custGeom>
          <a:avLst/>
          <a:gdLst>
            <a:gd name="connsiteX0" fmla="*/ 117230 w 271096"/>
            <a:gd name="connsiteY0" fmla="*/ 758337 h 758337"/>
            <a:gd name="connsiteX1" fmla="*/ 0 w 271096"/>
            <a:gd name="connsiteY1" fmla="*/ 747347 h 758337"/>
            <a:gd name="connsiteX2" fmla="*/ 201490 w 271096"/>
            <a:gd name="connsiteY2" fmla="*/ 43962 h 758337"/>
            <a:gd name="connsiteX3" fmla="*/ 271096 w 271096"/>
            <a:gd name="connsiteY3" fmla="*/ 0 h 758337"/>
            <a:gd name="connsiteX0" fmla="*/ 117230 w 271096"/>
            <a:gd name="connsiteY0" fmla="*/ 758337 h 758337"/>
            <a:gd name="connsiteX1" fmla="*/ 0 w 271096"/>
            <a:gd name="connsiteY1" fmla="*/ 747347 h 758337"/>
            <a:gd name="connsiteX2" fmla="*/ 219778 w 271096"/>
            <a:gd name="connsiteY2" fmla="*/ 82070 h 758337"/>
            <a:gd name="connsiteX3" fmla="*/ 271096 w 271096"/>
            <a:gd name="connsiteY3" fmla="*/ 0 h 7583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71096" h="758337">
              <a:moveTo>
                <a:pt x="117230" y="758337"/>
              </a:moveTo>
              <a:lnTo>
                <a:pt x="0" y="747347"/>
              </a:lnTo>
              <a:lnTo>
                <a:pt x="219778" y="82070"/>
              </a:lnTo>
              <a:cubicBezTo>
                <a:pt x="242980" y="67416"/>
                <a:pt x="247894" y="14654"/>
                <a:pt x="271096" y="0"/>
              </a:cubicBezTo>
            </a:path>
          </a:pathLst>
        </a:custGeom>
        <a:ln w="31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6</xdr:col>
      <xdr:colOff>261755</xdr:colOff>
      <xdr:row>21</xdr:row>
      <xdr:rowOff>103568</xdr:rowOff>
    </xdr:from>
    <xdr:to>
      <xdr:col>6</xdr:col>
      <xdr:colOff>390294</xdr:colOff>
      <xdr:row>21</xdr:row>
      <xdr:rowOff>151293</xdr:rowOff>
    </xdr:to>
    <xdr:sp macro="" textlink="">
      <xdr:nvSpPr>
        <xdr:cNvPr id="386" name="Flowchart: Decision 385">
          <a:extLst>
            <a:ext uri="{FF2B5EF4-FFF2-40B4-BE49-F238E27FC236}">
              <a16:creationId xmlns:a16="http://schemas.microsoft.com/office/drawing/2014/main" id="{FAE1E959-0A94-4F90-A6A3-D130536CEEF5}"/>
            </a:ext>
          </a:extLst>
        </xdr:cNvPr>
        <xdr:cNvSpPr/>
      </xdr:nvSpPr>
      <xdr:spPr>
        <a:xfrm rot="966138">
          <a:off x="4009507" y="3853467"/>
          <a:ext cx="128539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198007</xdr:colOff>
      <xdr:row>22</xdr:row>
      <xdr:rowOff>104251</xdr:rowOff>
    </xdr:from>
    <xdr:to>
      <xdr:col>6</xdr:col>
      <xdr:colOff>326546</xdr:colOff>
      <xdr:row>22</xdr:row>
      <xdr:rowOff>151976</xdr:rowOff>
    </xdr:to>
    <xdr:sp macro="" textlink="">
      <xdr:nvSpPr>
        <xdr:cNvPr id="387" name="Flowchart: Decision 386">
          <a:extLst>
            <a:ext uri="{FF2B5EF4-FFF2-40B4-BE49-F238E27FC236}">
              <a16:creationId xmlns:a16="http://schemas.microsoft.com/office/drawing/2014/main" id="{D78D2738-8A86-48F5-8C0B-1EB86A9A066D}"/>
            </a:ext>
          </a:extLst>
        </xdr:cNvPr>
        <xdr:cNvSpPr/>
      </xdr:nvSpPr>
      <xdr:spPr>
        <a:xfrm rot="1649887">
          <a:off x="3945759" y="4036600"/>
          <a:ext cx="128539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533200</xdr:colOff>
      <xdr:row>30</xdr:row>
      <xdr:rowOff>79526</xdr:rowOff>
    </xdr:from>
    <xdr:to>
      <xdr:col>5</xdr:col>
      <xdr:colOff>36451</xdr:colOff>
      <xdr:row>30</xdr:row>
      <xdr:rowOff>127251</xdr:rowOff>
    </xdr:to>
    <xdr:sp macro="" textlink="">
      <xdr:nvSpPr>
        <xdr:cNvPr id="388" name="Flowchart: Decision 387">
          <a:extLst>
            <a:ext uri="{FF2B5EF4-FFF2-40B4-BE49-F238E27FC236}">
              <a16:creationId xmlns:a16="http://schemas.microsoft.com/office/drawing/2014/main" id="{D6D20559-3878-45E7-82C8-1F5768963671}"/>
            </a:ext>
          </a:extLst>
        </xdr:cNvPr>
        <xdr:cNvSpPr/>
      </xdr:nvSpPr>
      <xdr:spPr>
        <a:xfrm rot="153663">
          <a:off x="3034353" y="5505414"/>
          <a:ext cx="128539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526744</xdr:colOff>
      <xdr:row>18</xdr:row>
      <xdr:rowOff>34348</xdr:rowOff>
    </xdr:from>
    <xdr:to>
      <xdr:col>6</xdr:col>
      <xdr:colOff>574469</xdr:colOff>
      <xdr:row>18</xdr:row>
      <xdr:rowOff>162887</xdr:rowOff>
    </xdr:to>
    <xdr:sp macro="" textlink="">
      <xdr:nvSpPr>
        <xdr:cNvPr id="389" name="Flowchart: Decision 388">
          <a:extLst>
            <a:ext uri="{FF2B5EF4-FFF2-40B4-BE49-F238E27FC236}">
              <a16:creationId xmlns:a16="http://schemas.microsoft.com/office/drawing/2014/main" id="{5352D8E4-863F-4B5E-B5E6-FEE16A99F779}"/>
            </a:ext>
          </a:extLst>
        </xdr:cNvPr>
        <xdr:cNvSpPr/>
      </xdr:nvSpPr>
      <xdr:spPr>
        <a:xfrm rot="2756393">
          <a:off x="4235377" y="3287347"/>
          <a:ext cx="128539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121463</xdr:colOff>
      <xdr:row>21</xdr:row>
      <xdr:rowOff>57669</xdr:rowOff>
    </xdr:from>
    <xdr:to>
      <xdr:col>6</xdr:col>
      <xdr:colOff>267939</xdr:colOff>
      <xdr:row>21</xdr:row>
      <xdr:rowOff>120315</xdr:rowOff>
    </xdr:to>
    <xdr:sp macro="" textlink="">
      <xdr:nvSpPr>
        <xdr:cNvPr id="390" name="TextBox 169">
          <a:extLst>
            <a:ext uri="{FF2B5EF4-FFF2-40B4-BE49-F238E27FC236}">
              <a16:creationId xmlns:a16="http://schemas.microsoft.com/office/drawing/2014/main" id="{6E830DF0-C47E-48F9-B7EF-7D068EBD9179}"/>
            </a:ext>
          </a:extLst>
        </xdr:cNvPr>
        <xdr:cNvSpPr txBox="1"/>
      </xdr:nvSpPr>
      <xdr:spPr>
        <a:xfrm>
          <a:off x="3779063" y="3953394"/>
          <a:ext cx="146476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8</a:t>
          </a:r>
        </a:p>
      </xdr:txBody>
    </xdr:sp>
    <xdr:clientData/>
  </xdr:twoCellAnchor>
  <xdr:twoCellAnchor>
    <xdr:from>
      <xdr:col>6</xdr:col>
      <xdr:colOff>83363</xdr:colOff>
      <xdr:row>21</xdr:row>
      <xdr:rowOff>139945</xdr:rowOff>
    </xdr:from>
    <xdr:to>
      <xdr:col>6</xdr:col>
      <xdr:colOff>229839</xdr:colOff>
      <xdr:row>22</xdr:row>
      <xdr:rowOff>20455</xdr:rowOff>
    </xdr:to>
    <xdr:sp macro="" textlink="">
      <xdr:nvSpPr>
        <xdr:cNvPr id="391" name="TextBox 169">
          <a:extLst>
            <a:ext uri="{FF2B5EF4-FFF2-40B4-BE49-F238E27FC236}">
              <a16:creationId xmlns:a16="http://schemas.microsoft.com/office/drawing/2014/main" id="{B9977340-949A-492C-920F-73EEF4E0F4AB}"/>
            </a:ext>
          </a:extLst>
        </xdr:cNvPr>
        <xdr:cNvSpPr txBox="1"/>
      </xdr:nvSpPr>
      <xdr:spPr>
        <a:xfrm>
          <a:off x="3830173" y="3879321"/>
          <a:ext cx="146476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8A</a:t>
          </a:r>
        </a:p>
      </xdr:txBody>
    </xdr:sp>
    <xdr:clientData/>
  </xdr:twoCellAnchor>
  <xdr:twoCellAnchor>
    <xdr:from>
      <xdr:col>6</xdr:col>
      <xdr:colOff>85559</xdr:colOff>
      <xdr:row>22</xdr:row>
      <xdr:rowOff>69394</xdr:rowOff>
    </xdr:from>
    <xdr:to>
      <xdr:col>6</xdr:col>
      <xdr:colOff>232035</xdr:colOff>
      <xdr:row>22</xdr:row>
      <xdr:rowOff>132040</xdr:rowOff>
    </xdr:to>
    <xdr:sp macro="" textlink="">
      <xdr:nvSpPr>
        <xdr:cNvPr id="392" name="TextBox 169">
          <a:extLst>
            <a:ext uri="{FF2B5EF4-FFF2-40B4-BE49-F238E27FC236}">
              <a16:creationId xmlns:a16="http://schemas.microsoft.com/office/drawing/2014/main" id="{820EDCB7-E30D-4A65-9644-F6DC5DC5BD54}"/>
            </a:ext>
          </a:extLst>
        </xdr:cNvPr>
        <xdr:cNvSpPr txBox="1"/>
      </xdr:nvSpPr>
      <xdr:spPr>
        <a:xfrm>
          <a:off x="3743159" y="4155619"/>
          <a:ext cx="146476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9</a:t>
          </a:r>
        </a:p>
      </xdr:txBody>
    </xdr:sp>
    <xdr:clientData/>
  </xdr:twoCellAnchor>
  <xdr:twoCellAnchor>
    <xdr:from>
      <xdr:col>6</xdr:col>
      <xdr:colOff>403168</xdr:colOff>
      <xdr:row>17</xdr:row>
      <xdr:rowOff>155272</xdr:rowOff>
    </xdr:from>
    <xdr:to>
      <xdr:col>6</xdr:col>
      <xdr:colOff>553440</xdr:colOff>
      <xdr:row>18</xdr:row>
      <xdr:rowOff>36943</xdr:rowOff>
    </xdr:to>
    <xdr:sp macro="" textlink="">
      <xdr:nvSpPr>
        <xdr:cNvPr id="393" name="TextBox 169">
          <a:extLst>
            <a:ext uri="{FF2B5EF4-FFF2-40B4-BE49-F238E27FC236}">
              <a16:creationId xmlns:a16="http://schemas.microsoft.com/office/drawing/2014/main" id="{642BF896-63CC-4FB3-A777-326D9A69D6AB}"/>
            </a:ext>
          </a:extLst>
        </xdr:cNvPr>
        <xdr:cNvSpPr txBox="1"/>
      </xdr:nvSpPr>
      <xdr:spPr>
        <a:xfrm>
          <a:off x="4146493" y="3155647"/>
          <a:ext cx="150272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 1</a:t>
          </a:r>
        </a:p>
      </xdr:txBody>
    </xdr:sp>
    <xdr:clientData/>
  </xdr:twoCellAnchor>
  <xdr:twoCellAnchor>
    <xdr:from>
      <xdr:col>5</xdr:col>
      <xdr:colOff>24679</xdr:colOff>
      <xdr:row>30</xdr:row>
      <xdr:rowOff>95982</xdr:rowOff>
    </xdr:from>
    <xdr:to>
      <xdr:col>5</xdr:col>
      <xdr:colOff>170800</xdr:colOff>
      <xdr:row>30</xdr:row>
      <xdr:rowOff>152612</xdr:rowOff>
    </xdr:to>
    <xdr:sp macro="" textlink="">
      <xdr:nvSpPr>
        <xdr:cNvPr id="394" name="TextBox 169">
          <a:extLst>
            <a:ext uri="{FF2B5EF4-FFF2-40B4-BE49-F238E27FC236}">
              <a16:creationId xmlns:a16="http://schemas.microsoft.com/office/drawing/2014/main" id="{97276863-0DFA-4C80-B1A4-C3D299BDE47D}"/>
            </a:ext>
          </a:extLst>
        </xdr:cNvPr>
        <xdr:cNvSpPr txBox="1"/>
      </xdr:nvSpPr>
      <xdr:spPr>
        <a:xfrm>
          <a:off x="3151120" y="5521870"/>
          <a:ext cx="146121" cy="56630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5</a:t>
          </a:r>
          <a:r>
            <a:rPr lang="id-ID" sz="400" b="0"/>
            <a:t>1</a:t>
          </a:r>
          <a:endParaRPr lang="en-US" sz="400" b="0"/>
        </a:p>
      </xdr:txBody>
    </xdr:sp>
    <xdr:clientData/>
  </xdr:twoCellAnchor>
  <xdr:twoCellAnchor>
    <xdr:from>
      <xdr:col>5</xdr:col>
      <xdr:colOff>245453</xdr:colOff>
      <xdr:row>22</xdr:row>
      <xdr:rowOff>73268</xdr:rowOff>
    </xdr:from>
    <xdr:to>
      <xdr:col>8</xdr:col>
      <xdr:colOff>196103</xdr:colOff>
      <xdr:row>27</xdr:row>
      <xdr:rowOff>114860</xdr:rowOff>
    </xdr:to>
    <xdr:sp macro="" textlink="">
      <xdr:nvSpPr>
        <xdr:cNvPr id="395" name="Freeform 21">
          <a:extLst>
            <a:ext uri="{FF2B5EF4-FFF2-40B4-BE49-F238E27FC236}">
              <a16:creationId xmlns:a16="http://schemas.microsoft.com/office/drawing/2014/main" id="{5EDB2ADA-4BC7-4717-B7EA-9D4593CC0AA0}"/>
            </a:ext>
          </a:extLst>
        </xdr:cNvPr>
        <xdr:cNvSpPr/>
      </xdr:nvSpPr>
      <xdr:spPr>
        <a:xfrm>
          <a:off x="3293453" y="4159493"/>
          <a:ext cx="1779450" cy="994092"/>
        </a:xfrm>
        <a:custGeom>
          <a:avLst/>
          <a:gdLst>
            <a:gd name="connsiteX0" fmla="*/ 1655885 w 1655885"/>
            <a:gd name="connsiteY0" fmla="*/ 1069731 h 1069731"/>
            <a:gd name="connsiteX1" fmla="*/ 882894 w 1655885"/>
            <a:gd name="connsiteY1" fmla="*/ 1018442 h 1069731"/>
            <a:gd name="connsiteX2" fmla="*/ 0 w 1655885"/>
            <a:gd name="connsiteY2" fmla="*/ 0 h 1069731"/>
            <a:gd name="connsiteX0" fmla="*/ 1655885 w 1655885"/>
            <a:gd name="connsiteY0" fmla="*/ 1069731 h 1069731"/>
            <a:gd name="connsiteX1" fmla="*/ 915744 w 1655885"/>
            <a:gd name="connsiteY1" fmla="*/ 965405 h 1069731"/>
            <a:gd name="connsiteX2" fmla="*/ 0 w 1655885"/>
            <a:gd name="connsiteY2" fmla="*/ 0 h 1069731"/>
            <a:gd name="connsiteX0" fmla="*/ 1660578 w 1660578"/>
            <a:gd name="connsiteY0" fmla="*/ 1053820 h 1053820"/>
            <a:gd name="connsiteX1" fmla="*/ 915744 w 1660578"/>
            <a:gd name="connsiteY1" fmla="*/ 965405 h 1053820"/>
            <a:gd name="connsiteX2" fmla="*/ 0 w 1660578"/>
            <a:gd name="connsiteY2" fmla="*/ 0 h 1053820"/>
            <a:gd name="connsiteX0" fmla="*/ 1655885 w 1655885"/>
            <a:gd name="connsiteY0" fmla="*/ 1048515 h 1048515"/>
            <a:gd name="connsiteX1" fmla="*/ 915744 w 1655885"/>
            <a:gd name="connsiteY1" fmla="*/ 965405 h 1048515"/>
            <a:gd name="connsiteX2" fmla="*/ 0 w 1655885"/>
            <a:gd name="connsiteY2" fmla="*/ 0 h 1048515"/>
            <a:gd name="connsiteX0" fmla="*/ 1655885 w 1655885"/>
            <a:gd name="connsiteY0" fmla="*/ 1048515 h 1048515"/>
            <a:gd name="connsiteX1" fmla="*/ 915744 w 1655885"/>
            <a:gd name="connsiteY1" fmla="*/ 960101 h 1048515"/>
            <a:gd name="connsiteX2" fmla="*/ 0 w 1655885"/>
            <a:gd name="connsiteY2" fmla="*/ 0 h 104851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5885" h="1048515">
              <a:moveTo>
                <a:pt x="1655885" y="1048515"/>
              </a:moveTo>
              <a:lnTo>
                <a:pt x="915744" y="960101"/>
              </a:lnTo>
              <a:cubicBezTo>
                <a:pt x="621446" y="620620"/>
                <a:pt x="294298" y="339481"/>
                <a:pt x="0" y="0"/>
              </a:cubicBezTo>
            </a:path>
          </a:pathLst>
        </a:custGeom>
        <a:ln w="63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240344</xdr:colOff>
      <xdr:row>22</xdr:row>
      <xdr:rowOff>126767</xdr:rowOff>
    </xdr:from>
    <xdr:to>
      <xdr:col>8</xdr:col>
      <xdr:colOff>194454</xdr:colOff>
      <xdr:row>27</xdr:row>
      <xdr:rowOff>140264</xdr:rowOff>
    </xdr:to>
    <xdr:sp macro="" textlink="">
      <xdr:nvSpPr>
        <xdr:cNvPr id="396" name="Freeform 408">
          <a:extLst>
            <a:ext uri="{FF2B5EF4-FFF2-40B4-BE49-F238E27FC236}">
              <a16:creationId xmlns:a16="http://schemas.microsoft.com/office/drawing/2014/main" id="{B8EFB906-AF18-4B57-9857-B6A2660D5046}"/>
            </a:ext>
          </a:extLst>
        </xdr:cNvPr>
        <xdr:cNvSpPr/>
      </xdr:nvSpPr>
      <xdr:spPr>
        <a:xfrm>
          <a:off x="3363471" y="4059116"/>
          <a:ext cx="1827986" cy="925751"/>
        </a:xfrm>
        <a:custGeom>
          <a:avLst/>
          <a:gdLst>
            <a:gd name="connsiteX0" fmla="*/ 1655885 w 1655885"/>
            <a:gd name="connsiteY0" fmla="*/ 1069731 h 1069731"/>
            <a:gd name="connsiteX1" fmla="*/ 882894 w 1655885"/>
            <a:gd name="connsiteY1" fmla="*/ 1018442 h 1069731"/>
            <a:gd name="connsiteX2" fmla="*/ 0 w 1655885"/>
            <a:gd name="connsiteY2" fmla="*/ 0 h 1069731"/>
            <a:gd name="connsiteX0" fmla="*/ 1655885 w 1655885"/>
            <a:gd name="connsiteY0" fmla="*/ 1069731 h 1069731"/>
            <a:gd name="connsiteX1" fmla="*/ 896972 w 1655885"/>
            <a:gd name="connsiteY1" fmla="*/ 954797 h 1069731"/>
            <a:gd name="connsiteX2" fmla="*/ 0 w 1655885"/>
            <a:gd name="connsiteY2" fmla="*/ 0 h 1069731"/>
            <a:gd name="connsiteX0" fmla="*/ 1665271 w 1665271"/>
            <a:gd name="connsiteY0" fmla="*/ 1048516 h 1048516"/>
            <a:gd name="connsiteX1" fmla="*/ 896972 w 1665271"/>
            <a:gd name="connsiteY1" fmla="*/ 954797 h 1048516"/>
            <a:gd name="connsiteX2" fmla="*/ 0 w 1665271"/>
            <a:gd name="connsiteY2" fmla="*/ 0 h 1048516"/>
            <a:gd name="connsiteX0" fmla="*/ 1674657 w 1674657"/>
            <a:gd name="connsiteY0" fmla="*/ 1021997 h 1021997"/>
            <a:gd name="connsiteX1" fmla="*/ 896972 w 1674657"/>
            <a:gd name="connsiteY1" fmla="*/ 954797 h 1021997"/>
            <a:gd name="connsiteX2" fmla="*/ 0 w 1674657"/>
            <a:gd name="connsiteY2" fmla="*/ 0 h 1021997"/>
            <a:gd name="connsiteX0" fmla="*/ 1674657 w 1674657"/>
            <a:gd name="connsiteY0" fmla="*/ 1021997 h 1021997"/>
            <a:gd name="connsiteX1" fmla="*/ 906358 w 1674657"/>
            <a:gd name="connsiteY1" fmla="*/ 933582 h 1021997"/>
            <a:gd name="connsiteX2" fmla="*/ 0 w 1674657"/>
            <a:gd name="connsiteY2" fmla="*/ 0 h 10219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74657" h="1021997">
              <a:moveTo>
                <a:pt x="1674657" y="1021997"/>
              </a:moveTo>
              <a:lnTo>
                <a:pt x="906358" y="933582"/>
              </a:lnTo>
              <a:cubicBezTo>
                <a:pt x="612060" y="594101"/>
                <a:pt x="294298" y="339481"/>
                <a:pt x="0" y="0"/>
              </a:cubicBezTo>
            </a:path>
          </a:pathLst>
        </a:custGeom>
        <a:ln w="63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6</xdr:col>
      <xdr:colOff>94926</xdr:colOff>
      <xdr:row>23</xdr:row>
      <xdr:rowOff>150581</xdr:rowOff>
    </xdr:from>
    <xdr:to>
      <xdr:col>6</xdr:col>
      <xdr:colOff>224876</xdr:colOff>
      <xdr:row>24</xdr:row>
      <xdr:rowOff>15855</xdr:rowOff>
    </xdr:to>
    <xdr:sp macro="" textlink="">
      <xdr:nvSpPr>
        <xdr:cNvPr id="397" name="Flowchart: Decision 396">
          <a:extLst>
            <a:ext uri="{FF2B5EF4-FFF2-40B4-BE49-F238E27FC236}">
              <a16:creationId xmlns:a16="http://schemas.microsoft.com/office/drawing/2014/main" id="{73A4095E-4839-490A-9A59-C5B726F7EB68}"/>
            </a:ext>
          </a:extLst>
        </xdr:cNvPr>
        <xdr:cNvSpPr/>
      </xdr:nvSpPr>
      <xdr:spPr>
        <a:xfrm rot="1748692">
          <a:off x="3842678" y="4265381"/>
          <a:ext cx="129950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618200</xdr:colOff>
      <xdr:row>25</xdr:row>
      <xdr:rowOff>76045</xdr:rowOff>
    </xdr:from>
    <xdr:to>
      <xdr:col>6</xdr:col>
      <xdr:colOff>121451</xdr:colOff>
      <xdr:row>25</xdr:row>
      <xdr:rowOff>123770</xdr:rowOff>
    </xdr:to>
    <xdr:sp macro="" textlink="">
      <xdr:nvSpPr>
        <xdr:cNvPr id="398" name="Flowchart: Decision 397">
          <a:extLst>
            <a:ext uri="{FF2B5EF4-FFF2-40B4-BE49-F238E27FC236}">
              <a16:creationId xmlns:a16="http://schemas.microsoft.com/office/drawing/2014/main" id="{9DE4B98A-2E30-472A-ADB0-D56466403964}"/>
            </a:ext>
          </a:extLst>
        </xdr:cNvPr>
        <xdr:cNvSpPr/>
      </xdr:nvSpPr>
      <xdr:spPr>
        <a:xfrm rot="1758186">
          <a:off x="3741327" y="4555746"/>
          <a:ext cx="127876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271399</xdr:colOff>
      <xdr:row>31</xdr:row>
      <xdr:rowOff>63550</xdr:rowOff>
    </xdr:from>
    <xdr:to>
      <xdr:col>5</xdr:col>
      <xdr:colOff>319124</xdr:colOff>
      <xdr:row>32</xdr:row>
      <xdr:rowOff>1589</xdr:rowOff>
    </xdr:to>
    <xdr:sp macro="" textlink="">
      <xdr:nvSpPr>
        <xdr:cNvPr id="399" name="Flowchart: Decision 398">
          <a:extLst>
            <a:ext uri="{FF2B5EF4-FFF2-40B4-BE49-F238E27FC236}">
              <a16:creationId xmlns:a16="http://schemas.microsoft.com/office/drawing/2014/main" id="{F64CF480-91BF-42CC-AE3F-BD1B4787D42E}"/>
            </a:ext>
          </a:extLst>
        </xdr:cNvPr>
        <xdr:cNvSpPr/>
      </xdr:nvSpPr>
      <xdr:spPr>
        <a:xfrm rot="5827272">
          <a:off x="3362211" y="5731728"/>
          <a:ext cx="122523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597927</xdr:colOff>
      <xdr:row>24</xdr:row>
      <xdr:rowOff>9160</xdr:rowOff>
    </xdr:from>
    <xdr:to>
      <xdr:col>6</xdr:col>
      <xdr:colOff>20364</xdr:colOff>
      <xdr:row>24</xdr:row>
      <xdr:rowOff>130975</xdr:rowOff>
    </xdr:to>
    <xdr:sp macro="" textlink="">
      <xdr:nvSpPr>
        <xdr:cNvPr id="400" name="Flowchart: Decision 399">
          <a:extLst>
            <a:ext uri="{FF2B5EF4-FFF2-40B4-BE49-F238E27FC236}">
              <a16:creationId xmlns:a16="http://schemas.microsoft.com/office/drawing/2014/main" id="{98EF3F92-15C2-447F-8166-3959CFC5CEC6}"/>
            </a:ext>
          </a:extLst>
        </xdr:cNvPr>
        <xdr:cNvSpPr/>
      </xdr:nvSpPr>
      <xdr:spPr>
        <a:xfrm rot="7951592">
          <a:off x="3683677" y="4343788"/>
          <a:ext cx="121815" cy="47062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214815</xdr:colOff>
      <xdr:row>23</xdr:row>
      <xdr:rowOff>173803</xdr:rowOff>
    </xdr:from>
    <xdr:to>
      <xdr:col>6</xdr:col>
      <xdr:colOff>361291</xdr:colOff>
      <xdr:row>24</xdr:row>
      <xdr:rowOff>47274</xdr:rowOff>
    </xdr:to>
    <xdr:sp macro="" textlink="">
      <xdr:nvSpPr>
        <xdr:cNvPr id="401" name="TextBox 169">
          <a:extLst>
            <a:ext uri="{FF2B5EF4-FFF2-40B4-BE49-F238E27FC236}">
              <a16:creationId xmlns:a16="http://schemas.microsoft.com/office/drawing/2014/main" id="{41A0D365-F147-4BA0-857A-584B71109B0E}"/>
            </a:ext>
          </a:extLst>
        </xdr:cNvPr>
        <xdr:cNvSpPr txBox="1"/>
      </xdr:nvSpPr>
      <xdr:spPr>
        <a:xfrm>
          <a:off x="3962567" y="4288603"/>
          <a:ext cx="146476" cy="55922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24</a:t>
          </a:r>
        </a:p>
      </xdr:txBody>
    </xdr:sp>
    <xdr:clientData/>
  </xdr:twoCellAnchor>
  <xdr:twoCellAnchor>
    <xdr:from>
      <xdr:col>6</xdr:col>
      <xdr:colOff>39444</xdr:colOff>
      <xdr:row>25</xdr:row>
      <xdr:rowOff>140047</xdr:rowOff>
    </xdr:from>
    <xdr:to>
      <xdr:col>6</xdr:col>
      <xdr:colOff>200945</xdr:colOff>
      <xdr:row>26</xdr:row>
      <xdr:rowOff>20242</xdr:rowOff>
    </xdr:to>
    <xdr:sp macro="" textlink="">
      <xdr:nvSpPr>
        <xdr:cNvPr id="402" name="TextBox 169">
          <a:extLst>
            <a:ext uri="{FF2B5EF4-FFF2-40B4-BE49-F238E27FC236}">
              <a16:creationId xmlns:a16="http://schemas.microsoft.com/office/drawing/2014/main" id="{20A21532-8513-4CDB-B0E2-1D22B82B3B1A}"/>
            </a:ext>
          </a:extLst>
        </xdr:cNvPr>
        <xdr:cNvSpPr txBox="1"/>
      </xdr:nvSpPr>
      <xdr:spPr>
        <a:xfrm>
          <a:off x="3787196" y="4619748"/>
          <a:ext cx="16150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25</a:t>
          </a:r>
        </a:p>
      </xdr:txBody>
    </xdr:sp>
    <xdr:clientData/>
  </xdr:twoCellAnchor>
  <xdr:twoCellAnchor>
    <xdr:from>
      <xdr:col>6</xdr:col>
      <xdr:colOff>218677</xdr:colOff>
      <xdr:row>24</xdr:row>
      <xdr:rowOff>158924</xdr:rowOff>
    </xdr:from>
    <xdr:to>
      <xdr:col>6</xdr:col>
      <xdr:colOff>365153</xdr:colOff>
      <xdr:row>25</xdr:row>
      <xdr:rowOff>55809</xdr:rowOff>
    </xdr:to>
    <xdr:sp macro="" textlink="">
      <xdr:nvSpPr>
        <xdr:cNvPr id="403" name="TextBox 169">
          <a:extLst>
            <a:ext uri="{FF2B5EF4-FFF2-40B4-BE49-F238E27FC236}">
              <a16:creationId xmlns:a16="http://schemas.microsoft.com/office/drawing/2014/main" id="{517D2F04-494B-4DC1-A302-66C43D9B9D77}"/>
            </a:ext>
          </a:extLst>
        </xdr:cNvPr>
        <xdr:cNvSpPr txBox="1"/>
      </xdr:nvSpPr>
      <xdr:spPr>
        <a:xfrm>
          <a:off x="3966429" y="4456175"/>
          <a:ext cx="146476" cy="79335"/>
        </a:xfrm>
        <a:prstGeom prst="rect">
          <a:avLst/>
        </a:prstGeom>
        <a:noFill/>
      </xdr:spPr>
      <xdr:txBody>
        <a:bodyPr wrap="square" lIns="0" tIns="0" rIns="0" bIns="0" rtlCol="0" anchor="ctr" anchorCtr="1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47</a:t>
          </a:r>
        </a:p>
      </xdr:txBody>
    </xdr:sp>
    <xdr:clientData/>
  </xdr:twoCellAnchor>
  <xdr:twoCellAnchor>
    <xdr:from>
      <xdr:col>5</xdr:col>
      <xdr:colOff>558182</xdr:colOff>
      <xdr:row>23</xdr:row>
      <xdr:rowOff>135952</xdr:rowOff>
    </xdr:from>
    <xdr:to>
      <xdr:col>6</xdr:col>
      <xdr:colOff>95058</xdr:colOff>
      <xdr:row>24</xdr:row>
      <xdr:rowOff>14822</xdr:rowOff>
    </xdr:to>
    <xdr:sp macro="" textlink="">
      <xdr:nvSpPr>
        <xdr:cNvPr id="404" name="TextBox 169">
          <a:extLst>
            <a:ext uri="{FF2B5EF4-FFF2-40B4-BE49-F238E27FC236}">
              <a16:creationId xmlns:a16="http://schemas.microsoft.com/office/drawing/2014/main" id="{2299AF48-4B15-4BE5-88D9-EC4254701DE8}"/>
            </a:ext>
          </a:extLst>
        </xdr:cNvPr>
        <xdr:cNvSpPr txBox="1"/>
      </xdr:nvSpPr>
      <xdr:spPr>
        <a:xfrm>
          <a:off x="3681309" y="4250752"/>
          <a:ext cx="161501" cy="61321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48</a:t>
          </a:r>
        </a:p>
      </xdr:txBody>
    </xdr:sp>
    <xdr:clientData/>
  </xdr:twoCellAnchor>
  <xdr:twoCellAnchor>
    <xdr:from>
      <xdr:col>6</xdr:col>
      <xdr:colOff>58473</xdr:colOff>
      <xdr:row>24</xdr:row>
      <xdr:rowOff>57289</xdr:rowOff>
    </xdr:from>
    <xdr:to>
      <xdr:col>6</xdr:col>
      <xdr:colOff>188461</xdr:colOff>
      <xdr:row>24</xdr:row>
      <xdr:rowOff>107715</xdr:rowOff>
    </xdr:to>
    <xdr:grpSp>
      <xdr:nvGrpSpPr>
        <xdr:cNvPr id="405" name="Group 454">
          <a:extLst>
            <a:ext uri="{FF2B5EF4-FFF2-40B4-BE49-F238E27FC236}">
              <a16:creationId xmlns:a16="http://schemas.microsoft.com/office/drawing/2014/main" id="{8EF7ED56-75D1-4C6E-8721-2D36A2340229}"/>
            </a:ext>
          </a:extLst>
        </xdr:cNvPr>
        <xdr:cNvGrpSpPr>
          <a:grpSpLocks/>
        </xdr:cNvGrpSpPr>
      </xdr:nvGrpSpPr>
      <xdr:grpSpPr bwMode="auto">
        <a:xfrm rot="2233757">
          <a:off x="3741473" y="4534039"/>
          <a:ext cx="129988" cy="50426"/>
          <a:chOff x="3377600" y="6826206"/>
          <a:chExt cx="215900" cy="120224"/>
        </a:xfrm>
      </xdr:grpSpPr>
      <xdr:sp macro="" textlink="">
        <xdr:nvSpPr>
          <xdr:cNvPr id="406" name="Rectangle 405">
            <a:extLst>
              <a:ext uri="{FF2B5EF4-FFF2-40B4-BE49-F238E27FC236}">
                <a16:creationId xmlns:a16="http://schemas.microsoft.com/office/drawing/2014/main" id="{DFC708FD-DC35-401D-A7E0-AD204B76AD3B}"/>
              </a:ext>
            </a:extLst>
          </xdr:cNvPr>
          <xdr:cNvSpPr/>
        </xdr:nvSpPr>
        <xdr:spPr>
          <a:xfrm>
            <a:off x="3377600" y="6846243"/>
            <a:ext cx="215900" cy="80149"/>
          </a:xfrm>
          <a:prstGeom prst="rect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407" name="Freeform 523">
            <a:extLst>
              <a:ext uri="{FF2B5EF4-FFF2-40B4-BE49-F238E27FC236}">
                <a16:creationId xmlns:a16="http://schemas.microsoft.com/office/drawing/2014/main" id="{EEB1E2D1-4A4C-4F11-A4B7-EF826976C49F}"/>
              </a:ext>
            </a:extLst>
          </xdr:cNvPr>
          <xdr:cNvSpPr/>
        </xdr:nvSpPr>
        <xdr:spPr>
          <a:xfrm>
            <a:off x="3377600" y="6846243"/>
            <a:ext cx="215900" cy="80149"/>
          </a:xfrm>
          <a:custGeom>
            <a:avLst/>
            <a:gdLst>
              <a:gd name="connsiteX0" fmla="*/ 0 w 504825"/>
              <a:gd name="connsiteY0" fmla="*/ 0 h 390525"/>
              <a:gd name="connsiteX1" fmla="*/ 504825 w 504825"/>
              <a:gd name="connsiteY1" fmla="*/ 390525 h 390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504825" h="390525">
                <a:moveTo>
                  <a:pt x="0" y="0"/>
                </a:moveTo>
                <a:lnTo>
                  <a:pt x="504825" y="390525"/>
                </a:lnTo>
              </a:path>
            </a:pathLst>
          </a:custGeom>
          <a:noFill/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408" name="Freeform 524">
            <a:extLst>
              <a:ext uri="{FF2B5EF4-FFF2-40B4-BE49-F238E27FC236}">
                <a16:creationId xmlns:a16="http://schemas.microsoft.com/office/drawing/2014/main" id="{68258D7E-DF53-411B-8ED1-3F50695BAC58}"/>
              </a:ext>
            </a:extLst>
          </xdr:cNvPr>
          <xdr:cNvSpPr/>
        </xdr:nvSpPr>
        <xdr:spPr>
          <a:xfrm rot="17003860">
            <a:off x="3425438" y="6796360"/>
            <a:ext cx="120224" cy="179917"/>
          </a:xfrm>
          <a:custGeom>
            <a:avLst/>
            <a:gdLst>
              <a:gd name="connsiteX0" fmla="*/ 0 w 504825"/>
              <a:gd name="connsiteY0" fmla="*/ 0 h 390525"/>
              <a:gd name="connsiteX1" fmla="*/ 504825 w 504825"/>
              <a:gd name="connsiteY1" fmla="*/ 390525 h 390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504825" h="390525">
                <a:moveTo>
                  <a:pt x="0" y="0"/>
                </a:moveTo>
                <a:lnTo>
                  <a:pt x="504825" y="390525"/>
                </a:lnTo>
              </a:path>
            </a:pathLst>
          </a:custGeom>
          <a:noFill/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</xdr:grpSp>
    <xdr:clientData/>
  </xdr:twoCellAnchor>
  <xdr:twoCellAnchor>
    <xdr:from>
      <xdr:col>5</xdr:col>
      <xdr:colOff>621649</xdr:colOff>
      <xdr:row>24</xdr:row>
      <xdr:rowOff>167282</xdr:rowOff>
    </xdr:from>
    <xdr:to>
      <xdr:col>6</xdr:col>
      <xdr:colOff>124343</xdr:colOff>
      <xdr:row>25</xdr:row>
      <xdr:rowOff>40655</xdr:rowOff>
    </xdr:to>
    <xdr:grpSp>
      <xdr:nvGrpSpPr>
        <xdr:cNvPr id="409" name="Group 454">
          <a:extLst>
            <a:ext uri="{FF2B5EF4-FFF2-40B4-BE49-F238E27FC236}">
              <a16:creationId xmlns:a16="http://schemas.microsoft.com/office/drawing/2014/main" id="{0F7C205A-495B-482B-BBD9-AD32E98E463B}"/>
            </a:ext>
          </a:extLst>
        </xdr:cNvPr>
        <xdr:cNvGrpSpPr>
          <a:grpSpLocks/>
        </xdr:cNvGrpSpPr>
      </xdr:nvGrpSpPr>
      <xdr:grpSpPr bwMode="auto">
        <a:xfrm rot="2279912">
          <a:off x="3681291" y="4644032"/>
          <a:ext cx="126052" cy="63873"/>
          <a:chOff x="3377600" y="6826206"/>
          <a:chExt cx="215900" cy="120224"/>
        </a:xfrm>
      </xdr:grpSpPr>
      <xdr:sp macro="" textlink="">
        <xdr:nvSpPr>
          <xdr:cNvPr id="410" name="Rectangle 409">
            <a:extLst>
              <a:ext uri="{FF2B5EF4-FFF2-40B4-BE49-F238E27FC236}">
                <a16:creationId xmlns:a16="http://schemas.microsoft.com/office/drawing/2014/main" id="{4A6808F7-1647-4FB7-B733-09090D943B36}"/>
              </a:ext>
            </a:extLst>
          </xdr:cNvPr>
          <xdr:cNvSpPr/>
        </xdr:nvSpPr>
        <xdr:spPr>
          <a:xfrm>
            <a:off x="3377600" y="6846243"/>
            <a:ext cx="215900" cy="80149"/>
          </a:xfrm>
          <a:prstGeom prst="rect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411" name="Freeform 527">
            <a:extLst>
              <a:ext uri="{FF2B5EF4-FFF2-40B4-BE49-F238E27FC236}">
                <a16:creationId xmlns:a16="http://schemas.microsoft.com/office/drawing/2014/main" id="{B5AD9230-C7F7-4B9C-A9F3-64BBDA4A99C2}"/>
              </a:ext>
            </a:extLst>
          </xdr:cNvPr>
          <xdr:cNvSpPr/>
        </xdr:nvSpPr>
        <xdr:spPr>
          <a:xfrm>
            <a:off x="3377600" y="6846243"/>
            <a:ext cx="215900" cy="80149"/>
          </a:xfrm>
          <a:custGeom>
            <a:avLst/>
            <a:gdLst>
              <a:gd name="connsiteX0" fmla="*/ 0 w 504825"/>
              <a:gd name="connsiteY0" fmla="*/ 0 h 390525"/>
              <a:gd name="connsiteX1" fmla="*/ 504825 w 504825"/>
              <a:gd name="connsiteY1" fmla="*/ 390525 h 390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504825" h="390525">
                <a:moveTo>
                  <a:pt x="0" y="0"/>
                </a:moveTo>
                <a:lnTo>
                  <a:pt x="504825" y="390525"/>
                </a:lnTo>
              </a:path>
            </a:pathLst>
          </a:custGeom>
          <a:noFill/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412" name="Freeform 528">
            <a:extLst>
              <a:ext uri="{FF2B5EF4-FFF2-40B4-BE49-F238E27FC236}">
                <a16:creationId xmlns:a16="http://schemas.microsoft.com/office/drawing/2014/main" id="{394B40FE-E267-475A-B92D-C51EF8FC3FC7}"/>
              </a:ext>
            </a:extLst>
          </xdr:cNvPr>
          <xdr:cNvSpPr/>
        </xdr:nvSpPr>
        <xdr:spPr>
          <a:xfrm rot="17003860">
            <a:off x="3425438" y="6796360"/>
            <a:ext cx="120224" cy="179917"/>
          </a:xfrm>
          <a:custGeom>
            <a:avLst/>
            <a:gdLst>
              <a:gd name="connsiteX0" fmla="*/ 0 w 504825"/>
              <a:gd name="connsiteY0" fmla="*/ 0 h 390525"/>
              <a:gd name="connsiteX1" fmla="*/ 504825 w 504825"/>
              <a:gd name="connsiteY1" fmla="*/ 390525 h 390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504825" h="390525">
                <a:moveTo>
                  <a:pt x="0" y="0"/>
                </a:moveTo>
                <a:lnTo>
                  <a:pt x="504825" y="390525"/>
                </a:lnTo>
              </a:path>
            </a:pathLst>
          </a:custGeom>
          <a:noFill/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</xdr:grpSp>
    <xdr:clientData/>
  </xdr:twoCellAnchor>
  <xdr:twoCellAnchor>
    <xdr:from>
      <xdr:col>5</xdr:col>
      <xdr:colOff>268385</xdr:colOff>
      <xdr:row>22</xdr:row>
      <xdr:rowOff>85591</xdr:rowOff>
    </xdr:from>
    <xdr:to>
      <xdr:col>5</xdr:col>
      <xdr:colOff>316110</xdr:colOff>
      <xdr:row>23</xdr:row>
      <xdr:rowOff>23630</xdr:rowOff>
    </xdr:to>
    <xdr:sp macro="" textlink="">
      <xdr:nvSpPr>
        <xdr:cNvPr id="413" name="Flowchart: Decision 412">
          <a:extLst>
            <a:ext uri="{FF2B5EF4-FFF2-40B4-BE49-F238E27FC236}">
              <a16:creationId xmlns:a16="http://schemas.microsoft.com/office/drawing/2014/main" id="{C8D1D052-C7AA-4B52-9D54-53458E198185}"/>
            </a:ext>
          </a:extLst>
        </xdr:cNvPr>
        <xdr:cNvSpPr/>
      </xdr:nvSpPr>
      <xdr:spPr>
        <a:xfrm rot="7951592">
          <a:off x="3355988" y="4066300"/>
          <a:ext cx="120919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118841</xdr:colOff>
      <xdr:row>22</xdr:row>
      <xdr:rowOff>26476</xdr:rowOff>
    </xdr:from>
    <xdr:to>
      <xdr:col>5</xdr:col>
      <xdr:colOff>324201</xdr:colOff>
      <xdr:row>22</xdr:row>
      <xdr:rowOff>131157</xdr:rowOff>
    </xdr:to>
    <xdr:sp macro="" textlink="">
      <xdr:nvSpPr>
        <xdr:cNvPr id="414" name="Rectangle 413">
          <a:extLst>
            <a:ext uri="{FF2B5EF4-FFF2-40B4-BE49-F238E27FC236}">
              <a16:creationId xmlns:a16="http://schemas.microsoft.com/office/drawing/2014/main" id="{FD40E4CF-2488-48CD-8365-EACAF92ADD64}"/>
            </a:ext>
          </a:extLst>
        </xdr:cNvPr>
        <xdr:cNvSpPr/>
      </xdr:nvSpPr>
      <xdr:spPr>
        <a:xfrm rot="19313819">
          <a:off x="3166841" y="4112701"/>
          <a:ext cx="205360" cy="104681"/>
        </a:xfrm>
        <a:prstGeom prst="rect">
          <a:avLst/>
        </a:prstGeom>
        <a:solidFill>
          <a:srgbClr val="00B0F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8</xdr:col>
      <xdr:colOff>63500</xdr:colOff>
      <xdr:row>34</xdr:row>
      <xdr:rowOff>49893</xdr:rowOff>
    </xdr:from>
    <xdr:to>
      <xdr:col>11</xdr:col>
      <xdr:colOff>27214</xdr:colOff>
      <xdr:row>42</xdr:row>
      <xdr:rowOff>95250</xdr:rowOff>
    </xdr:to>
    <xdr:sp macro="" textlink="">
      <xdr:nvSpPr>
        <xdr:cNvPr id="415" name="Freeform 25">
          <a:extLst>
            <a:ext uri="{FF2B5EF4-FFF2-40B4-BE49-F238E27FC236}">
              <a16:creationId xmlns:a16="http://schemas.microsoft.com/office/drawing/2014/main" id="{64028EED-DA93-42A8-8AD1-E29C78DA7569}"/>
            </a:ext>
          </a:extLst>
        </xdr:cNvPr>
        <xdr:cNvSpPr/>
      </xdr:nvSpPr>
      <xdr:spPr>
        <a:xfrm>
          <a:off x="4940300" y="6422118"/>
          <a:ext cx="1792514" cy="1569357"/>
        </a:xfrm>
        <a:custGeom>
          <a:avLst/>
          <a:gdLst>
            <a:gd name="connsiteX0" fmla="*/ 0 w 898071"/>
            <a:gd name="connsiteY0" fmla="*/ 0 h 1510393"/>
            <a:gd name="connsiteX1" fmla="*/ 0 w 898071"/>
            <a:gd name="connsiteY1" fmla="*/ 875393 h 1510393"/>
            <a:gd name="connsiteX2" fmla="*/ 898071 w 898071"/>
            <a:gd name="connsiteY2" fmla="*/ 1510393 h 151039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98071" h="1510393">
              <a:moveTo>
                <a:pt x="0" y="0"/>
              </a:moveTo>
              <a:lnTo>
                <a:pt x="0" y="875393"/>
              </a:lnTo>
              <a:lnTo>
                <a:pt x="898071" y="1510393"/>
              </a:lnTo>
            </a:path>
          </a:pathLst>
        </a:cu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2708</xdr:colOff>
      <xdr:row>34</xdr:row>
      <xdr:rowOff>20853</xdr:rowOff>
    </xdr:from>
    <xdr:to>
      <xdr:col>10</xdr:col>
      <xdr:colOff>574208</xdr:colOff>
      <xdr:row>42</xdr:row>
      <xdr:rowOff>158750</xdr:rowOff>
    </xdr:to>
    <xdr:sp macro="" textlink="">
      <xdr:nvSpPr>
        <xdr:cNvPr id="416" name="Freeform 521">
          <a:extLst>
            <a:ext uri="{FF2B5EF4-FFF2-40B4-BE49-F238E27FC236}">
              <a16:creationId xmlns:a16="http://schemas.microsoft.com/office/drawing/2014/main" id="{A482FA7A-5CBE-45B8-A341-81F2DCFE3450}"/>
            </a:ext>
          </a:extLst>
        </xdr:cNvPr>
        <xdr:cNvSpPr/>
      </xdr:nvSpPr>
      <xdr:spPr>
        <a:xfrm>
          <a:off x="4879508" y="6393078"/>
          <a:ext cx="1790700" cy="1661897"/>
        </a:xfrm>
        <a:custGeom>
          <a:avLst/>
          <a:gdLst>
            <a:gd name="connsiteX0" fmla="*/ 0 w 898071"/>
            <a:gd name="connsiteY0" fmla="*/ 0 h 1510393"/>
            <a:gd name="connsiteX1" fmla="*/ 0 w 898071"/>
            <a:gd name="connsiteY1" fmla="*/ 875393 h 1510393"/>
            <a:gd name="connsiteX2" fmla="*/ 898071 w 898071"/>
            <a:gd name="connsiteY2" fmla="*/ 1510393 h 151039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98071" h="1510393">
              <a:moveTo>
                <a:pt x="0" y="0"/>
              </a:moveTo>
              <a:lnTo>
                <a:pt x="0" y="875393"/>
              </a:lnTo>
              <a:lnTo>
                <a:pt x="898071" y="1510393"/>
              </a:lnTo>
            </a:path>
          </a:pathLst>
        </a:cu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7</xdr:col>
      <xdr:colOff>577591</xdr:colOff>
      <xdr:row>34</xdr:row>
      <xdr:rowOff>106782</xdr:rowOff>
    </xdr:from>
    <xdr:to>
      <xdr:col>8</xdr:col>
      <xdr:colOff>101110</xdr:colOff>
      <xdr:row>34</xdr:row>
      <xdr:rowOff>154507</xdr:rowOff>
    </xdr:to>
    <xdr:sp macro="" textlink="">
      <xdr:nvSpPr>
        <xdr:cNvPr id="417" name="Flowchart: Decision 416">
          <a:extLst>
            <a:ext uri="{FF2B5EF4-FFF2-40B4-BE49-F238E27FC236}">
              <a16:creationId xmlns:a16="http://schemas.microsoft.com/office/drawing/2014/main" id="{896C9B57-CF32-44C0-8389-3F6972E547CA}"/>
            </a:ext>
          </a:extLst>
        </xdr:cNvPr>
        <xdr:cNvSpPr/>
      </xdr:nvSpPr>
      <xdr:spPr>
        <a:xfrm>
          <a:off x="4844791" y="6479007"/>
          <a:ext cx="133119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7</xdr:col>
      <xdr:colOff>409396</xdr:colOff>
      <xdr:row>34</xdr:row>
      <xdr:rowOff>99552</xdr:rowOff>
    </xdr:from>
    <xdr:to>
      <xdr:col>7</xdr:col>
      <xdr:colOff>561937</xdr:colOff>
      <xdr:row>34</xdr:row>
      <xdr:rowOff>162198</xdr:rowOff>
    </xdr:to>
    <xdr:sp macro="" textlink="">
      <xdr:nvSpPr>
        <xdr:cNvPr id="418" name="TextBox 169">
          <a:extLst>
            <a:ext uri="{FF2B5EF4-FFF2-40B4-BE49-F238E27FC236}">
              <a16:creationId xmlns:a16="http://schemas.microsoft.com/office/drawing/2014/main" id="{754C204E-43C0-47A8-82F7-AFA562CC0AC7}"/>
            </a:ext>
          </a:extLst>
        </xdr:cNvPr>
        <xdr:cNvSpPr txBox="1"/>
      </xdr:nvSpPr>
      <xdr:spPr>
        <a:xfrm>
          <a:off x="4676596" y="6471777"/>
          <a:ext cx="15254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T.666</a:t>
          </a:r>
        </a:p>
      </xdr:txBody>
    </xdr:sp>
    <xdr:clientData/>
  </xdr:twoCellAnchor>
  <xdr:twoCellAnchor>
    <xdr:from>
      <xdr:col>12</xdr:col>
      <xdr:colOff>439824</xdr:colOff>
      <xdr:row>35</xdr:row>
      <xdr:rowOff>167960</xdr:rowOff>
    </xdr:from>
    <xdr:to>
      <xdr:col>12</xdr:col>
      <xdr:colOff>583572</xdr:colOff>
      <xdr:row>36</xdr:row>
      <xdr:rowOff>48899</xdr:rowOff>
    </xdr:to>
    <xdr:sp macro="" textlink="">
      <xdr:nvSpPr>
        <xdr:cNvPr id="419" name="TextBox 169">
          <a:extLst>
            <a:ext uri="{FF2B5EF4-FFF2-40B4-BE49-F238E27FC236}">
              <a16:creationId xmlns:a16="http://schemas.microsoft.com/office/drawing/2014/main" id="{046FFF24-3FF5-4B2D-B251-C0A7F71CDABD}"/>
            </a:ext>
          </a:extLst>
        </xdr:cNvPr>
        <xdr:cNvSpPr txBox="1"/>
      </xdr:nvSpPr>
      <xdr:spPr>
        <a:xfrm rot="20604015">
          <a:off x="7966039" y="6457391"/>
          <a:ext cx="143748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 47</a:t>
          </a:r>
        </a:p>
      </xdr:txBody>
    </xdr:sp>
    <xdr:clientData/>
  </xdr:twoCellAnchor>
  <xdr:twoCellAnchor>
    <xdr:from>
      <xdr:col>10</xdr:col>
      <xdr:colOff>387397</xdr:colOff>
      <xdr:row>41</xdr:row>
      <xdr:rowOff>157430</xdr:rowOff>
    </xdr:from>
    <xdr:to>
      <xdr:col>10</xdr:col>
      <xdr:colOff>433116</xdr:colOff>
      <xdr:row>42</xdr:row>
      <xdr:rowOff>131622</xdr:rowOff>
    </xdr:to>
    <xdr:sp macro="" textlink="">
      <xdr:nvSpPr>
        <xdr:cNvPr id="420" name="Flowchart: Decision 419">
          <a:extLst>
            <a:ext uri="{FF2B5EF4-FFF2-40B4-BE49-F238E27FC236}">
              <a16:creationId xmlns:a16="http://schemas.microsoft.com/office/drawing/2014/main" id="{1AC7773C-42BD-4E2D-B523-22B154AEFD9A}"/>
            </a:ext>
          </a:extLst>
        </xdr:cNvPr>
        <xdr:cNvSpPr/>
      </xdr:nvSpPr>
      <xdr:spPr>
        <a:xfrm rot="6582425">
          <a:off x="6423911" y="7922641"/>
          <a:ext cx="164692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8</xdr:col>
      <xdr:colOff>514350</xdr:colOff>
      <xdr:row>39</xdr:row>
      <xdr:rowOff>123825</xdr:rowOff>
    </xdr:from>
    <xdr:to>
      <xdr:col>8</xdr:col>
      <xdr:colOff>581025</xdr:colOff>
      <xdr:row>40</xdr:row>
      <xdr:rowOff>133350</xdr:rowOff>
    </xdr:to>
    <xdr:grpSp>
      <xdr:nvGrpSpPr>
        <xdr:cNvPr id="421" name="Group 38">
          <a:extLst>
            <a:ext uri="{FF2B5EF4-FFF2-40B4-BE49-F238E27FC236}">
              <a16:creationId xmlns:a16="http://schemas.microsoft.com/office/drawing/2014/main" id="{DC1F31A0-F8DC-4EF4-8640-98475679BE31}"/>
            </a:ext>
          </a:extLst>
        </xdr:cNvPr>
        <xdr:cNvGrpSpPr>
          <a:grpSpLocks/>
        </xdr:cNvGrpSpPr>
      </xdr:nvGrpSpPr>
      <xdr:grpSpPr bwMode="auto">
        <a:xfrm rot="6682187">
          <a:off x="5358342" y="7524750"/>
          <a:ext cx="200025" cy="66675"/>
          <a:chOff x="3377600" y="6826206"/>
          <a:chExt cx="215900" cy="120224"/>
        </a:xfrm>
      </xdr:grpSpPr>
      <xdr:sp macro="" textlink="">
        <xdr:nvSpPr>
          <xdr:cNvPr id="422" name="Rectangle 421">
            <a:extLst>
              <a:ext uri="{FF2B5EF4-FFF2-40B4-BE49-F238E27FC236}">
                <a16:creationId xmlns:a16="http://schemas.microsoft.com/office/drawing/2014/main" id="{226F455B-880C-486B-889C-B4C9119AB1E6}"/>
              </a:ext>
            </a:extLst>
          </xdr:cNvPr>
          <xdr:cNvSpPr/>
        </xdr:nvSpPr>
        <xdr:spPr>
          <a:xfrm>
            <a:off x="3377600" y="6843381"/>
            <a:ext cx="215900" cy="85874"/>
          </a:xfrm>
          <a:prstGeom prst="rect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423" name="Freeform 537">
            <a:extLst>
              <a:ext uri="{FF2B5EF4-FFF2-40B4-BE49-F238E27FC236}">
                <a16:creationId xmlns:a16="http://schemas.microsoft.com/office/drawing/2014/main" id="{F9B5DFC1-1D78-46AB-9CB4-B91F9A834F07}"/>
              </a:ext>
            </a:extLst>
          </xdr:cNvPr>
          <xdr:cNvSpPr/>
        </xdr:nvSpPr>
        <xdr:spPr>
          <a:xfrm>
            <a:off x="3375728" y="6843972"/>
            <a:ext cx="215900" cy="68699"/>
          </a:xfrm>
          <a:custGeom>
            <a:avLst/>
            <a:gdLst>
              <a:gd name="connsiteX0" fmla="*/ 0 w 504825"/>
              <a:gd name="connsiteY0" fmla="*/ 0 h 390525"/>
              <a:gd name="connsiteX1" fmla="*/ 504825 w 504825"/>
              <a:gd name="connsiteY1" fmla="*/ 390525 h 390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504825" h="390525">
                <a:moveTo>
                  <a:pt x="0" y="0"/>
                </a:moveTo>
                <a:lnTo>
                  <a:pt x="504825" y="390525"/>
                </a:lnTo>
              </a:path>
            </a:pathLst>
          </a:custGeom>
          <a:noFill/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424" name="Freeform 538">
            <a:extLst>
              <a:ext uri="{FF2B5EF4-FFF2-40B4-BE49-F238E27FC236}">
                <a16:creationId xmlns:a16="http://schemas.microsoft.com/office/drawing/2014/main" id="{7D398537-9E5A-446A-AC79-314C83AEBF85}"/>
              </a:ext>
            </a:extLst>
          </xdr:cNvPr>
          <xdr:cNvSpPr/>
        </xdr:nvSpPr>
        <xdr:spPr>
          <a:xfrm rot="17003860">
            <a:off x="3425438" y="6788649"/>
            <a:ext cx="120224" cy="195338"/>
          </a:xfrm>
          <a:custGeom>
            <a:avLst/>
            <a:gdLst>
              <a:gd name="connsiteX0" fmla="*/ 0 w 504825"/>
              <a:gd name="connsiteY0" fmla="*/ 0 h 390525"/>
              <a:gd name="connsiteX1" fmla="*/ 504825 w 504825"/>
              <a:gd name="connsiteY1" fmla="*/ 390525 h 390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504825" h="390525">
                <a:moveTo>
                  <a:pt x="0" y="0"/>
                </a:moveTo>
                <a:lnTo>
                  <a:pt x="504825" y="390525"/>
                </a:lnTo>
              </a:path>
            </a:pathLst>
          </a:custGeom>
          <a:noFill/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</xdr:grpSp>
    <xdr:clientData/>
  </xdr:twoCellAnchor>
  <xdr:twoCellAnchor>
    <xdr:from>
      <xdr:col>9</xdr:col>
      <xdr:colOff>0</xdr:colOff>
      <xdr:row>39</xdr:row>
      <xdr:rowOff>161925</xdr:rowOff>
    </xdr:from>
    <xdr:to>
      <xdr:col>9</xdr:col>
      <xdr:colOff>66675</xdr:colOff>
      <xdr:row>40</xdr:row>
      <xdr:rowOff>171450</xdr:rowOff>
    </xdr:to>
    <xdr:grpSp>
      <xdr:nvGrpSpPr>
        <xdr:cNvPr id="425" name="Group 38">
          <a:extLst>
            <a:ext uri="{FF2B5EF4-FFF2-40B4-BE49-F238E27FC236}">
              <a16:creationId xmlns:a16="http://schemas.microsoft.com/office/drawing/2014/main" id="{41C32788-2AFC-4649-BBB4-2FE195A71431}"/>
            </a:ext>
          </a:extLst>
        </xdr:cNvPr>
        <xdr:cNvGrpSpPr>
          <a:grpSpLocks/>
        </xdr:cNvGrpSpPr>
      </xdr:nvGrpSpPr>
      <xdr:grpSpPr bwMode="auto">
        <a:xfrm rot="6682187">
          <a:off x="5457825" y="7562850"/>
          <a:ext cx="200025" cy="66675"/>
          <a:chOff x="3377600" y="6826206"/>
          <a:chExt cx="215900" cy="120224"/>
        </a:xfrm>
      </xdr:grpSpPr>
      <xdr:sp macro="" textlink="">
        <xdr:nvSpPr>
          <xdr:cNvPr id="426" name="Rectangle 425">
            <a:extLst>
              <a:ext uri="{FF2B5EF4-FFF2-40B4-BE49-F238E27FC236}">
                <a16:creationId xmlns:a16="http://schemas.microsoft.com/office/drawing/2014/main" id="{7FC42268-1BB2-4996-96EC-70ACD7F3116D}"/>
              </a:ext>
            </a:extLst>
          </xdr:cNvPr>
          <xdr:cNvSpPr/>
        </xdr:nvSpPr>
        <xdr:spPr>
          <a:xfrm>
            <a:off x="3377600" y="6843381"/>
            <a:ext cx="215900" cy="85874"/>
          </a:xfrm>
          <a:prstGeom prst="rect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427" name="Freeform 541">
            <a:extLst>
              <a:ext uri="{FF2B5EF4-FFF2-40B4-BE49-F238E27FC236}">
                <a16:creationId xmlns:a16="http://schemas.microsoft.com/office/drawing/2014/main" id="{8DCABA1D-0259-417C-9421-E6E4B19529AF}"/>
              </a:ext>
            </a:extLst>
          </xdr:cNvPr>
          <xdr:cNvSpPr/>
        </xdr:nvSpPr>
        <xdr:spPr>
          <a:xfrm>
            <a:off x="3375728" y="6843972"/>
            <a:ext cx="215900" cy="68699"/>
          </a:xfrm>
          <a:custGeom>
            <a:avLst/>
            <a:gdLst>
              <a:gd name="connsiteX0" fmla="*/ 0 w 504825"/>
              <a:gd name="connsiteY0" fmla="*/ 0 h 390525"/>
              <a:gd name="connsiteX1" fmla="*/ 504825 w 504825"/>
              <a:gd name="connsiteY1" fmla="*/ 390525 h 390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504825" h="390525">
                <a:moveTo>
                  <a:pt x="0" y="0"/>
                </a:moveTo>
                <a:lnTo>
                  <a:pt x="504825" y="390525"/>
                </a:lnTo>
              </a:path>
            </a:pathLst>
          </a:custGeom>
          <a:noFill/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428" name="Freeform 542">
            <a:extLst>
              <a:ext uri="{FF2B5EF4-FFF2-40B4-BE49-F238E27FC236}">
                <a16:creationId xmlns:a16="http://schemas.microsoft.com/office/drawing/2014/main" id="{110A862A-484F-4864-A3D8-59ABE043A72D}"/>
              </a:ext>
            </a:extLst>
          </xdr:cNvPr>
          <xdr:cNvSpPr/>
        </xdr:nvSpPr>
        <xdr:spPr>
          <a:xfrm rot="17003860">
            <a:off x="3425438" y="6788649"/>
            <a:ext cx="120224" cy="195338"/>
          </a:xfrm>
          <a:custGeom>
            <a:avLst/>
            <a:gdLst>
              <a:gd name="connsiteX0" fmla="*/ 0 w 504825"/>
              <a:gd name="connsiteY0" fmla="*/ 0 h 390525"/>
              <a:gd name="connsiteX1" fmla="*/ 504825 w 504825"/>
              <a:gd name="connsiteY1" fmla="*/ 390525 h 390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504825" h="390525">
                <a:moveTo>
                  <a:pt x="0" y="0"/>
                </a:moveTo>
                <a:lnTo>
                  <a:pt x="504825" y="390525"/>
                </a:lnTo>
              </a:path>
            </a:pathLst>
          </a:custGeom>
          <a:noFill/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</xdr:grpSp>
    <xdr:clientData/>
  </xdr:twoCellAnchor>
  <xdr:twoCellAnchor>
    <xdr:from>
      <xdr:col>8</xdr:col>
      <xdr:colOff>330466</xdr:colOff>
      <xdr:row>40</xdr:row>
      <xdr:rowOff>61447</xdr:rowOff>
    </xdr:from>
    <xdr:to>
      <xdr:col>8</xdr:col>
      <xdr:colOff>483007</xdr:colOff>
      <xdr:row>40</xdr:row>
      <xdr:rowOff>124093</xdr:rowOff>
    </xdr:to>
    <xdr:sp macro="" textlink="">
      <xdr:nvSpPr>
        <xdr:cNvPr id="429" name="TextBox 169">
          <a:extLst>
            <a:ext uri="{FF2B5EF4-FFF2-40B4-BE49-F238E27FC236}">
              <a16:creationId xmlns:a16="http://schemas.microsoft.com/office/drawing/2014/main" id="{219ACDB8-59AE-420F-8CB3-ED22D245ACDE}"/>
            </a:ext>
          </a:extLst>
        </xdr:cNvPr>
        <xdr:cNvSpPr txBox="1"/>
      </xdr:nvSpPr>
      <xdr:spPr>
        <a:xfrm>
          <a:off x="5207266" y="7576672"/>
          <a:ext cx="15254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G.632</a:t>
          </a:r>
        </a:p>
      </xdr:txBody>
    </xdr:sp>
    <xdr:clientData/>
  </xdr:twoCellAnchor>
  <xdr:twoCellAnchor>
    <xdr:from>
      <xdr:col>8</xdr:col>
      <xdr:colOff>451118</xdr:colOff>
      <xdr:row>40</xdr:row>
      <xdr:rowOff>150344</xdr:rowOff>
    </xdr:from>
    <xdr:to>
      <xdr:col>8</xdr:col>
      <xdr:colOff>603659</xdr:colOff>
      <xdr:row>41</xdr:row>
      <xdr:rowOff>22490</xdr:rowOff>
    </xdr:to>
    <xdr:sp macro="" textlink="">
      <xdr:nvSpPr>
        <xdr:cNvPr id="430" name="TextBox 169">
          <a:extLst>
            <a:ext uri="{FF2B5EF4-FFF2-40B4-BE49-F238E27FC236}">
              <a16:creationId xmlns:a16="http://schemas.microsoft.com/office/drawing/2014/main" id="{3842552E-93C3-47D9-888B-180B111821D1}"/>
            </a:ext>
          </a:extLst>
        </xdr:cNvPr>
        <xdr:cNvSpPr txBox="1"/>
      </xdr:nvSpPr>
      <xdr:spPr>
        <a:xfrm>
          <a:off x="5327918" y="7665569"/>
          <a:ext cx="15254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G.631</a:t>
          </a:r>
        </a:p>
      </xdr:txBody>
    </xdr:sp>
    <xdr:clientData/>
  </xdr:twoCellAnchor>
  <xdr:twoCellAnchor>
    <xdr:from>
      <xdr:col>10</xdr:col>
      <xdr:colOff>376733</xdr:colOff>
      <xdr:row>41</xdr:row>
      <xdr:rowOff>72572</xdr:rowOff>
    </xdr:from>
    <xdr:to>
      <xdr:col>10</xdr:col>
      <xdr:colOff>529274</xdr:colOff>
      <xdr:row>41</xdr:row>
      <xdr:rowOff>147676</xdr:rowOff>
    </xdr:to>
    <xdr:sp macro="" textlink="">
      <xdr:nvSpPr>
        <xdr:cNvPr id="431" name="TextBox 169">
          <a:extLst>
            <a:ext uri="{FF2B5EF4-FFF2-40B4-BE49-F238E27FC236}">
              <a16:creationId xmlns:a16="http://schemas.microsoft.com/office/drawing/2014/main" id="{5B48217E-2596-4FE1-97E3-83272AF2E4C9}"/>
            </a:ext>
          </a:extLst>
        </xdr:cNvPr>
        <xdr:cNvSpPr txBox="1"/>
      </xdr:nvSpPr>
      <xdr:spPr>
        <a:xfrm>
          <a:off x="6472733" y="7778297"/>
          <a:ext cx="152541" cy="75104"/>
        </a:xfrm>
        <a:prstGeom prst="rect">
          <a:avLst/>
        </a:prstGeom>
        <a:noFill/>
      </xdr:spPr>
      <xdr:txBody>
        <a:bodyPr wrap="square" lIns="0" tIns="0" rIns="0" bIns="0" rtlCol="0" anchor="ctr" anchorCtr="1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T.326</a:t>
          </a:r>
        </a:p>
      </xdr:txBody>
    </xdr:sp>
    <xdr:clientData/>
  </xdr:twoCellAnchor>
  <xdr:twoCellAnchor>
    <xdr:from>
      <xdr:col>14</xdr:col>
      <xdr:colOff>311708</xdr:colOff>
      <xdr:row>15</xdr:row>
      <xdr:rowOff>47125</xdr:rowOff>
    </xdr:from>
    <xdr:to>
      <xdr:col>14</xdr:col>
      <xdr:colOff>442556</xdr:colOff>
      <xdr:row>15</xdr:row>
      <xdr:rowOff>92844</xdr:rowOff>
    </xdr:to>
    <xdr:sp macro="" textlink="">
      <xdr:nvSpPr>
        <xdr:cNvPr id="432" name="Flowchart: Decision 431">
          <a:extLst>
            <a:ext uri="{FF2B5EF4-FFF2-40B4-BE49-F238E27FC236}">
              <a16:creationId xmlns:a16="http://schemas.microsoft.com/office/drawing/2014/main" id="{D89227E0-ED0B-4907-8143-032A2531D9B3}"/>
            </a:ext>
          </a:extLst>
        </xdr:cNvPr>
        <xdr:cNvSpPr/>
      </xdr:nvSpPr>
      <xdr:spPr>
        <a:xfrm rot="1313563">
          <a:off x="8846108" y="2799850"/>
          <a:ext cx="130848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14</xdr:col>
      <xdr:colOff>166132</xdr:colOff>
      <xdr:row>15</xdr:row>
      <xdr:rowOff>42874</xdr:rowOff>
    </xdr:from>
    <xdr:to>
      <xdr:col>14</xdr:col>
      <xdr:colOff>325223</xdr:colOff>
      <xdr:row>15</xdr:row>
      <xdr:rowOff>105520</xdr:rowOff>
    </xdr:to>
    <xdr:sp macro="" textlink="">
      <xdr:nvSpPr>
        <xdr:cNvPr id="433" name="TextBox 180">
          <a:extLst>
            <a:ext uri="{FF2B5EF4-FFF2-40B4-BE49-F238E27FC236}">
              <a16:creationId xmlns:a16="http://schemas.microsoft.com/office/drawing/2014/main" id="{A2EE51FD-C089-4F00-9A59-B2E8DD3EE35F}"/>
            </a:ext>
          </a:extLst>
        </xdr:cNvPr>
        <xdr:cNvSpPr txBox="1"/>
      </xdr:nvSpPr>
      <xdr:spPr>
        <a:xfrm>
          <a:off x="8700532" y="2795599"/>
          <a:ext cx="15909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</a:t>
          </a:r>
          <a:r>
            <a:rPr lang="id-ID" sz="400" b="1"/>
            <a:t>20</a:t>
          </a:r>
          <a:endParaRPr lang="en-US" sz="400" b="1"/>
        </a:p>
      </xdr:txBody>
    </xdr:sp>
    <xdr:clientData/>
  </xdr:twoCellAnchor>
  <xdr:twoCellAnchor>
    <xdr:from>
      <xdr:col>14</xdr:col>
      <xdr:colOff>390525</xdr:colOff>
      <xdr:row>14</xdr:row>
      <xdr:rowOff>57150</xdr:rowOff>
    </xdr:from>
    <xdr:to>
      <xdr:col>14</xdr:col>
      <xdr:colOff>504825</xdr:colOff>
      <xdr:row>14</xdr:row>
      <xdr:rowOff>95250</xdr:rowOff>
    </xdr:to>
    <xdr:grpSp>
      <xdr:nvGrpSpPr>
        <xdr:cNvPr id="434" name="Group 18">
          <a:extLst>
            <a:ext uri="{FF2B5EF4-FFF2-40B4-BE49-F238E27FC236}">
              <a16:creationId xmlns:a16="http://schemas.microsoft.com/office/drawing/2014/main" id="{AA39B7B0-9A5C-445E-BBD6-0EB710001629}"/>
            </a:ext>
          </a:extLst>
        </xdr:cNvPr>
        <xdr:cNvGrpSpPr>
          <a:grpSpLocks/>
        </xdr:cNvGrpSpPr>
      </xdr:nvGrpSpPr>
      <xdr:grpSpPr bwMode="auto">
        <a:xfrm rot="6837093">
          <a:off x="9022292" y="2590800"/>
          <a:ext cx="38100" cy="114300"/>
          <a:chOff x="11147652" y="4765902"/>
          <a:chExt cx="265339" cy="258536"/>
        </a:xfrm>
      </xdr:grpSpPr>
      <xdr:sp macro="" textlink="">
        <xdr:nvSpPr>
          <xdr:cNvPr id="435" name="Rectangle 434">
            <a:extLst>
              <a:ext uri="{FF2B5EF4-FFF2-40B4-BE49-F238E27FC236}">
                <a16:creationId xmlns:a16="http://schemas.microsoft.com/office/drawing/2014/main" id="{A6D7A095-2965-428A-8B2B-A1E33A14D206}"/>
              </a:ext>
            </a:extLst>
          </xdr:cNvPr>
          <xdr:cNvSpPr/>
        </xdr:nvSpPr>
        <xdr:spPr>
          <a:xfrm>
            <a:off x="11147652" y="4765902"/>
            <a:ext cx="265339" cy="258536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cxnSp macro="">
        <xdr:nvCxnSpPr>
          <xdr:cNvPr id="436" name="Straight Connector 435">
            <a:extLst>
              <a:ext uri="{FF2B5EF4-FFF2-40B4-BE49-F238E27FC236}">
                <a16:creationId xmlns:a16="http://schemas.microsoft.com/office/drawing/2014/main" id="{C7BFBF57-A812-40E4-9B3B-9856F80CB155}"/>
              </a:ext>
            </a:extLst>
          </xdr:cNvPr>
          <xdr:cNvCxnSpPr/>
        </xdr:nvCxnSpPr>
        <xdr:spPr>
          <a:xfrm>
            <a:off x="11147652" y="4765902"/>
            <a:ext cx="265339" cy="25853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7" name="Straight Connector 436">
            <a:extLst>
              <a:ext uri="{FF2B5EF4-FFF2-40B4-BE49-F238E27FC236}">
                <a16:creationId xmlns:a16="http://schemas.microsoft.com/office/drawing/2014/main" id="{074400A5-6574-4849-B669-26ABCA9FC8EA}"/>
              </a:ext>
            </a:extLst>
          </xdr:cNvPr>
          <xdr:cNvCxnSpPr/>
        </xdr:nvCxnSpPr>
        <xdr:spPr>
          <a:xfrm flipH="1">
            <a:off x="11150513" y="4770276"/>
            <a:ext cx="199004" cy="25853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333375</xdr:colOff>
      <xdr:row>14</xdr:row>
      <xdr:rowOff>180975</xdr:rowOff>
    </xdr:from>
    <xdr:to>
      <xdr:col>14</xdr:col>
      <xdr:colOff>457200</xdr:colOff>
      <xdr:row>15</xdr:row>
      <xdr:rowOff>38100</xdr:rowOff>
    </xdr:to>
    <xdr:grpSp>
      <xdr:nvGrpSpPr>
        <xdr:cNvPr id="438" name="Group 18">
          <a:extLst>
            <a:ext uri="{FF2B5EF4-FFF2-40B4-BE49-F238E27FC236}">
              <a16:creationId xmlns:a16="http://schemas.microsoft.com/office/drawing/2014/main" id="{BE9E0471-29C3-481C-A465-BAF34B59491D}"/>
            </a:ext>
          </a:extLst>
        </xdr:cNvPr>
        <xdr:cNvGrpSpPr>
          <a:grpSpLocks/>
        </xdr:cNvGrpSpPr>
      </xdr:nvGrpSpPr>
      <xdr:grpSpPr bwMode="auto">
        <a:xfrm rot="6837093">
          <a:off x="8965142" y="2714625"/>
          <a:ext cx="47625" cy="123825"/>
          <a:chOff x="11147652" y="4765902"/>
          <a:chExt cx="265339" cy="258536"/>
        </a:xfrm>
      </xdr:grpSpPr>
      <xdr:sp macro="" textlink="">
        <xdr:nvSpPr>
          <xdr:cNvPr id="439" name="Rectangle 438">
            <a:extLst>
              <a:ext uri="{FF2B5EF4-FFF2-40B4-BE49-F238E27FC236}">
                <a16:creationId xmlns:a16="http://schemas.microsoft.com/office/drawing/2014/main" id="{F909A2FF-B8BD-4D10-82B1-D1B03AD2601F}"/>
              </a:ext>
            </a:extLst>
          </xdr:cNvPr>
          <xdr:cNvSpPr/>
        </xdr:nvSpPr>
        <xdr:spPr>
          <a:xfrm>
            <a:off x="11147652" y="4765902"/>
            <a:ext cx="265339" cy="258536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cxnSp macro="">
        <xdr:nvCxnSpPr>
          <xdr:cNvPr id="440" name="Straight Connector 439">
            <a:extLst>
              <a:ext uri="{FF2B5EF4-FFF2-40B4-BE49-F238E27FC236}">
                <a16:creationId xmlns:a16="http://schemas.microsoft.com/office/drawing/2014/main" id="{D43EAF37-00D9-4067-932B-5EC62C0F3422}"/>
              </a:ext>
            </a:extLst>
          </xdr:cNvPr>
          <xdr:cNvCxnSpPr/>
        </xdr:nvCxnSpPr>
        <xdr:spPr>
          <a:xfrm>
            <a:off x="11147652" y="4765902"/>
            <a:ext cx="265339" cy="25853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1" name="Straight Connector 440">
            <a:extLst>
              <a:ext uri="{FF2B5EF4-FFF2-40B4-BE49-F238E27FC236}">
                <a16:creationId xmlns:a16="http://schemas.microsoft.com/office/drawing/2014/main" id="{EBAE4C19-7DD6-41C9-BBE6-C5057A360335}"/>
              </a:ext>
            </a:extLst>
          </xdr:cNvPr>
          <xdr:cNvCxnSpPr/>
        </xdr:nvCxnSpPr>
        <xdr:spPr>
          <a:xfrm flipH="1">
            <a:off x="11128390" y="4751763"/>
            <a:ext cx="212271" cy="25853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261073</xdr:colOff>
      <xdr:row>14</xdr:row>
      <xdr:rowOff>84214</xdr:rowOff>
    </xdr:from>
    <xdr:to>
      <xdr:col>14</xdr:col>
      <xdr:colOff>306792</xdr:colOff>
      <xdr:row>15</xdr:row>
      <xdr:rowOff>24562</xdr:rowOff>
    </xdr:to>
    <xdr:sp macro="" textlink="">
      <xdr:nvSpPr>
        <xdr:cNvPr id="442" name="Flowchart: Decision 441">
          <a:extLst>
            <a:ext uri="{FF2B5EF4-FFF2-40B4-BE49-F238E27FC236}">
              <a16:creationId xmlns:a16="http://schemas.microsoft.com/office/drawing/2014/main" id="{33CCBE8B-E105-4692-B4A5-EB052B726FF4}"/>
            </a:ext>
          </a:extLst>
        </xdr:cNvPr>
        <xdr:cNvSpPr/>
      </xdr:nvSpPr>
      <xdr:spPr>
        <a:xfrm rot="4914018">
          <a:off x="8752909" y="2689003"/>
          <a:ext cx="130848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14</xdr:col>
      <xdr:colOff>161780</xdr:colOff>
      <xdr:row>14</xdr:row>
      <xdr:rowOff>19013</xdr:rowOff>
    </xdr:from>
    <xdr:to>
      <xdr:col>14</xdr:col>
      <xdr:colOff>320871</xdr:colOff>
      <xdr:row>14</xdr:row>
      <xdr:rowOff>81659</xdr:rowOff>
    </xdr:to>
    <xdr:sp macro="" textlink="">
      <xdr:nvSpPr>
        <xdr:cNvPr id="443" name="TextBox 180">
          <a:extLst>
            <a:ext uri="{FF2B5EF4-FFF2-40B4-BE49-F238E27FC236}">
              <a16:creationId xmlns:a16="http://schemas.microsoft.com/office/drawing/2014/main" id="{2C97DB1C-BF20-4639-A6AF-50DC7CFDA5D9}"/>
            </a:ext>
          </a:extLst>
        </xdr:cNvPr>
        <xdr:cNvSpPr txBox="1"/>
      </xdr:nvSpPr>
      <xdr:spPr>
        <a:xfrm>
          <a:off x="8696180" y="2581238"/>
          <a:ext cx="159091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T.3</a:t>
          </a:r>
        </a:p>
      </xdr:txBody>
    </xdr:sp>
    <xdr:clientData/>
  </xdr:twoCellAnchor>
  <xdr:twoCellAnchor>
    <xdr:from>
      <xdr:col>3</xdr:col>
      <xdr:colOff>468483</xdr:colOff>
      <xdr:row>30</xdr:row>
      <xdr:rowOff>15024</xdr:rowOff>
    </xdr:from>
    <xdr:to>
      <xdr:col>3</xdr:col>
      <xdr:colOff>568234</xdr:colOff>
      <xdr:row>31</xdr:row>
      <xdr:rowOff>34074</xdr:rowOff>
    </xdr:to>
    <xdr:grpSp>
      <xdr:nvGrpSpPr>
        <xdr:cNvPr id="444" name="Group 454">
          <a:extLst>
            <a:ext uri="{FF2B5EF4-FFF2-40B4-BE49-F238E27FC236}">
              <a16:creationId xmlns:a16="http://schemas.microsoft.com/office/drawing/2014/main" id="{1318F45C-2D6C-48A3-BD6D-35C3D367FE11}"/>
            </a:ext>
          </a:extLst>
        </xdr:cNvPr>
        <xdr:cNvGrpSpPr>
          <a:grpSpLocks/>
        </xdr:cNvGrpSpPr>
      </xdr:nvGrpSpPr>
      <xdr:grpSpPr bwMode="auto">
        <a:xfrm rot="3472354">
          <a:off x="2255084" y="5689673"/>
          <a:ext cx="209550" cy="99751"/>
          <a:chOff x="3372087" y="6824467"/>
          <a:chExt cx="215900" cy="157381"/>
        </a:xfrm>
      </xdr:grpSpPr>
      <xdr:sp macro="" textlink="">
        <xdr:nvSpPr>
          <xdr:cNvPr id="445" name="Rectangle 444">
            <a:extLst>
              <a:ext uri="{FF2B5EF4-FFF2-40B4-BE49-F238E27FC236}">
                <a16:creationId xmlns:a16="http://schemas.microsoft.com/office/drawing/2014/main" id="{FFA0F9A7-0B88-4ACE-882C-2433B64B20A1}"/>
              </a:ext>
            </a:extLst>
          </xdr:cNvPr>
          <xdr:cNvSpPr/>
        </xdr:nvSpPr>
        <xdr:spPr>
          <a:xfrm>
            <a:off x="3372087" y="6869649"/>
            <a:ext cx="215900" cy="75140"/>
          </a:xfrm>
          <a:prstGeom prst="rect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446" name="Freeform 555">
            <a:extLst>
              <a:ext uri="{FF2B5EF4-FFF2-40B4-BE49-F238E27FC236}">
                <a16:creationId xmlns:a16="http://schemas.microsoft.com/office/drawing/2014/main" id="{77D79C91-E060-408E-BEA0-2DDC9D0C8FC5}"/>
              </a:ext>
            </a:extLst>
          </xdr:cNvPr>
          <xdr:cNvSpPr/>
        </xdr:nvSpPr>
        <xdr:spPr>
          <a:xfrm>
            <a:off x="3372087" y="6869649"/>
            <a:ext cx="215900" cy="75140"/>
          </a:xfrm>
          <a:custGeom>
            <a:avLst/>
            <a:gdLst>
              <a:gd name="connsiteX0" fmla="*/ 0 w 504825"/>
              <a:gd name="connsiteY0" fmla="*/ 0 h 390525"/>
              <a:gd name="connsiteX1" fmla="*/ 504825 w 504825"/>
              <a:gd name="connsiteY1" fmla="*/ 390525 h 390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504825" h="390525">
                <a:moveTo>
                  <a:pt x="0" y="0"/>
                </a:moveTo>
                <a:lnTo>
                  <a:pt x="504825" y="390525"/>
                </a:lnTo>
              </a:path>
            </a:pathLst>
          </a:custGeom>
          <a:noFill/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447" name="Freeform 556">
            <a:extLst>
              <a:ext uri="{FF2B5EF4-FFF2-40B4-BE49-F238E27FC236}">
                <a16:creationId xmlns:a16="http://schemas.microsoft.com/office/drawing/2014/main" id="{626F7F70-AEE4-4623-88D2-5299C9BE3FD4}"/>
              </a:ext>
            </a:extLst>
          </xdr:cNvPr>
          <xdr:cNvSpPr/>
        </xdr:nvSpPr>
        <xdr:spPr>
          <a:xfrm rot="17003860">
            <a:off x="3400667" y="6801547"/>
            <a:ext cx="157381" cy="203222"/>
          </a:xfrm>
          <a:custGeom>
            <a:avLst/>
            <a:gdLst>
              <a:gd name="connsiteX0" fmla="*/ 0 w 504825"/>
              <a:gd name="connsiteY0" fmla="*/ 0 h 390525"/>
              <a:gd name="connsiteX1" fmla="*/ 504825 w 504825"/>
              <a:gd name="connsiteY1" fmla="*/ 390525 h 390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504825" h="390525">
                <a:moveTo>
                  <a:pt x="0" y="0"/>
                </a:moveTo>
                <a:lnTo>
                  <a:pt x="504825" y="390525"/>
                </a:lnTo>
              </a:path>
            </a:pathLst>
          </a:custGeom>
          <a:noFill/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</xdr:grpSp>
    <xdr:clientData/>
  </xdr:twoCellAnchor>
  <xdr:twoCellAnchor>
    <xdr:from>
      <xdr:col>3</xdr:col>
      <xdr:colOff>385056</xdr:colOff>
      <xdr:row>30</xdr:row>
      <xdr:rowOff>91353</xdr:rowOff>
    </xdr:from>
    <xdr:to>
      <xdr:col>3</xdr:col>
      <xdr:colOff>471837</xdr:colOff>
      <xdr:row>31</xdr:row>
      <xdr:rowOff>111554</xdr:rowOff>
    </xdr:to>
    <xdr:grpSp>
      <xdr:nvGrpSpPr>
        <xdr:cNvPr id="448" name="Group 498">
          <a:extLst>
            <a:ext uri="{FF2B5EF4-FFF2-40B4-BE49-F238E27FC236}">
              <a16:creationId xmlns:a16="http://schemas.microsoft.com/office/drawing/2014/main" id="{15C16C6F-20DB-4DFB-811E-D7D644481170}"/>
            </a:ext>
          </a:extLst>
        </xdr:cNvPr>
        <xdr:cNvGrpSpPr>
          <a:grpSpLocks/>
        </xdr:cNvGrpSpPr>
      </xdr:nvGrpSpPr>
      <xdr:grpSpPr bwMode="auto">
        <a:xfrm rot="3471980">
          <a:off x="2164596" y="5773063"/>
          <a:ext cx="210701" cy="86781"/>
          <a:chOff x="3373658" y="6803189"/>
          <a:chExt cx="227423" cy="156478"/>
        </a:xfrm>
      </xdr:grpSpPr>
      <xdr:sp macro="" textlink="">
        <xdr:nvSpPr>
          <xdr:cNvPr id="449" name="Rectangle 448">
            <a:extLst>
              <a:ext uri="{FF2B5EF4-FFF2-40B4-BE49-F238E27FC236}">
                <a16:creationId xmlns:a16="http://schemas.microsoft.com/office/drawing/2014/main" id="{D8C2AD33-EA0A-4ED0-AF5D-EC26DC420270}"/>
              </a:ext>
            </a:extLst>
          </xdr:cNvPr>
          <xdr:cNvSpPr/>
        </xdr:nvSpPr>
        <xdr:spPr>
          <a:xfrm>
            <a:off x="3377600" y="6843381"/>
            <a:ext cx="215900" cy="85874"/>
          </a:xfrm>
          <a:prstGeom prst="rect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450" name="Freeform 559">
            <a:extLst>
              <a:ext uri="{FF2B5EF4-FFF2-40B4-BE49-F238E27FC236}">
                <a16:creationId xmlns:a16="http://schemas.microsoft.com/office/drawing/2014/main" id="{70AFC068-844D-4D5A-BEA6-C81F18DB2576}"/>
              </a:ext>
            </a:extLst>
          </xdr:cNvPr>
          <xdr:cNvSpPr/>
        </xdr:nvSpPr>
        <xdr:spPr>
          <a:xfrm>
            <a:off x="3373658" y="6844695"/>
            <a:ext cx="227423" cy="82438"/>
          </a:xfrm>
          <a:custGeom>
            <a:avLst/>
            <a:gdLst>
              <a:gd name="connsiteX0" fmla="*/ 0 w 504825"/>
              <a:gd name="connsiteY0" fmla="*/ 0 h 390525"/>
              <a:gd name="connsiteX1" fmla="*/ 504825 w 504825"/>
              <a:gd name="connsiteY1" fmla="*/ 390525 h 390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504825" h="390525">
                <a:moveTo>
                  <a:pt x="0" y="0"/>
                </a:moveTo>
                <a:lnTo>
                  <a:pt x="504825" y="390525"/>
                </a:lnTo>
              </a:path>
            </a:pathLst>
          </a:custGeom>
          <a:noFill/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451" name="Freeform 560">
            <a:extLst>
              <a:ext uri="{FF2B5EF4-FFF2-40B4-BE49-F238E27FC236}">
                <a16:creationId xmlns:a16="http://schemas.microsoft.com/office/drawing/2014/main" id="{0EE03D88-0313-4CEC-B155-3E25F63EBC04}"/>
              </a:ext>
            </a:extLst>
          </xdr:cNvPr>
          <xdr:cNvSpPr/>
        </xdr:nvSpPr>
        <xdr:spPr>
          <a:xfrm rot="17003860">
            <a:off x="3411406" y="6779749"/>
            <a:ext cx="156478" cy="203358"/>
          </a:xfrm>
          <a:custGeom>
            <a:avLst/>
            <a:gdLst>
              <a:gd name="connsiteX0" fmla="*/ 0 w 504825"/>
              <a:gd name="connsiteY0" fmla="*/ 0 h 390525"/>
              <a:gd name="connsiteX1" fmla="*/ 504825 w 504825"/>
              <a:gd name="connsiteY1" fmla="*/ 390525 h 390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504825" h="390525">
                <a:moveTo>
                  <a:pt x="0" y="0"/>
                </a:moveTo>
                <a:lnTo>
                  <a:pt x="504825" y="390525"/>
                </a:lnTo>
              </a:path>
            </a:pathLst>
          </a:custGeom>
          <a:noFill/>
          <a:ln w="63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</xdr:grpSp>
    <xdr:clientData/>
  </xdr:twoCellAnchor>
  <xdr:twoCellAnchor>
    <xdr:from>
      <xdr:col>8</xdr:col>
      <xdr:colOff>578461</xdr:colOff>
      <xdr:row>35</xdr:row>
      <xdr:rowOff>770</xdr:rowOff>
    </xdr:from>
    <xdr:to>
      <xdr:col>9</xdr:col>
      <xdr:colOff>120598</xdr:colOff>
      <xdr:row>35</xdr:row>
      <xdr:rowOff>63416</xdr:rowOff>
    </xdr:to>
    <xdr:sp macro="" textlink="">
      <xdr:nvSpPr>
        <xdr:cNvPr id="452" name="TextBox 169">
          <a:extLst>
            <a:ext uri="{FF2B5EF4-FFF2-40B4-BE49-F238E27FC236}">
              <a16:creationId xmlns:a16="http://schemas.microsoft.com/office/drawing/2014/main" id="{A69C81E9-AFEA-43AC-A2D0-27197E28CEE7}"/>
            </a:ext>
          </a:extLst>
        </xdr:cNvPr>
        <xdr:cNvSpPr txBox="1"/>
      </xdr:nvSpPr>
      <xdr:spPr>
        <a:xfrm>
          <a:off x="5455261" y="6563495"/>
          <a:ext cx="151737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</a:t>
          </a:r>
          <a:r>
            <a:rPr lang="id-ID" sz="400" b="0"/>
            <a:t>78G2</a:t>
          </a:r>
          <a:endParaRPr lang="en-US" sz="400" b="0"/>
        </a:p>
      </xdr:txBody>
    </xdr:sp>
    <xdr:clientData/>
  </xdr:twoCellAnchor>
  <xdr:twoCellAnchor>
    <xdr:from>
      <xdr:col>7</xdr:col>
      <xdr:colOff>407845</xdr:colOff>
      <xdr:row>28</xdr:row>
      <xdr:rowOff>18767</xdr:rowOff>
    </xdr:from>
    <xdr:to>
      <xdr:col>7</xdr:col>
      <xdr:colOff>455114</xdr:colOff>
      <xdr:row>28</xdr:row>
      <xdr:rowOff>182423</xdr:rowOff>
    </xdr:to>
    <xdr:sp macro="" textlink="">
      <xdr:nvSpPr>
        <xdr:cNvPr id="453" name="Flowchart: Decision 452">
          <a:extLst>
            <a:ext uri="{FF2B5EF4-FFF2-40B4-BE49-F238E27FC236}">
              <a16:creationId xmlns:a16="http://schemas.microsoft.com/office/drawing/2014/main" id="{0610DA9C-9085-4D76-8845-6715E8604F0A}"/>
            </a:ext>
          </a:extLst>
        </xdr:cNvPr>
        <xdr:cNvSpPr/>
      </xdr:nvSpPr>
      <xdr:spPr>
        <a:xfrm rot="16200000">
          <a:off x="4726670" y="5135295"/>
          <a:ext cx="163656" cy="4726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7</xdr:col>
      <xdr:colOff>590390</xdr:colOff>
      <xdr:row>26</xdr:row>
      <xdr:rowOff>185602</xdr:rowOff>
    </xdr:from>
    <xdr:to>
      <xdr:col>8</xdr:col>
      <xdr:colOff>196529</xdr:colOff>
      <xdr:row>27</xdr:row>
      <xdr:rowOff>93218</xdr:rowOff>
    </xdr:to>
    <xdr:sp macro="" textlink="">
      <xdr:nvSpPr>
        <xdr:cNvPr id="456" name="Freeform 33">
          <a:extLst>
            <a:ext uri="{FF2B5EF4-FFF2-40B4-BE49-F238E27FC236}">
              <a16:creationId xmlns:a16="http://schemas.microsoft.com/office/drawing/2014/main" id="{ADC1F7E2-6EC9-4BA8-A538-85A55EA99D73}"/>
            </a:ext>
          </a:extLst>
        </xdr:cNvPr>
        <xdr:cNvSpPr/>
      </xdr:nvSpPr>
      <xdr:spPr>
        <a:xfrm rot="3186946" flipH="1">
          <a:off x="4916402" y="4975015"/>
          <a:ext cx="98116" cy="215739"/>
        </a:xfrm>
        <a:custGeom>
          <a:avLst/>
          <a:gdLst>
            <a:gd name="connsiteX0" fmla="*/ 0 w 807813"/>
            <a:gd name="connsiteY0" fmla="*/ 1004157 h 1004157"/>
            <a:gd name="connsiteX1" fmla="*/ 286101 w 807813"/>
            <a:gd name="connsiteY1" fmla="*/ 364638 h 1004157"/>
            <a:gd name="connsiteX2" fmla="*/ 807813 w 807813"/>
            <a:gd name="connsiteY2" fmla="*/ 0 h 10041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07813" h="1004157">
              <a:moveTo>
                <a:pt x="0" y="1004157"/>
              </a:moveTo>
              <a:lnTo>
                <a:pt x="286101" y="364638"/>
              </a:lnTo>
              <a:lnTo>
                <a:pt x="807813" y="0"/>
              </a:lnTo>
            </a:path>
          </a:pathLst>
        </a:custGeom>
        <a:ln w="31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7</xdr:col>
      <xdr:colOff>601418</xdr:colOff>
      <xdr:row>27</xdr:row>
      <xdr:rowOff>28186</xdr:rowOff>
    </xdr:from>
    <xdr:to>
      <xdr:col>8</xdr:col>
      <xdr:colOff>201717</xdr:colOff>
      <xdr:row>27</xdr:row>
      <xdr:rowOff>128841</xdr:rowOff>
    </xdr:to>
    <xdr:sp macro="" textlink="">
      <xdr:nvSpPr>
        <xdr:cNvPr id="457" name="Freeform 33">
          <a:extLst>
            <a:ext uri="{FF2B5EF4-FFF2-40B4-BE49-F238E27FC236}">
              <a16:creationId xmlns:a16="http://schemas.microsoft.com/office/drawing/2014/main" id="{73373F56-8376-4492-88AC-063406EC6AC2}"/>
            </a:ext>
          </a:extLst>
        </xdr:cNvPr>
        <xdr:cNvSpPr/>
      </xdr:nvSpPr>
      <xdr:spPr>
        <a:xfrm rot="3186946" flipH="1">
          <a:off x="4923240" y="5012289"/>
          <a:ext cx="100655" cy="209899"/>
        </a:xfrm>
        <a:custGeom>
          <a:avLst/>
          <a:gdLst>
            <a:gd name="connsiteX0" fmla="*/ 0 w 807813"/>
            <a:gd name="connsiteY0" fmla="*/ 1004157 h 1004157"/>
            <a:gd name="connsiteX1" fmla="*/ 286101 w 807813"/>
            <a:gd name="connsiteY1" fmla="*/ 364638 h 1004157"/>
            <a:gd name="connsiteX2" fmla="*/ 807813 w 807813"/>
            <a:gd name="connsiteY2" fmla="*/ 0 h 10041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07813" h="1004157">
              <a:moveTo>
                <a:pt x="0" y="1004157"/>
              </a:moveTo>
              <a:lnTo>
                <a:pt x="286101" y="364638"/>
              </a:lnTo>
              <a:lnTo>
                <a:pt x="807813" y="0"/>
              </a:lnTo>
            </a:path>
          </a:pathLst>
        </a:custGeom>
        <a:ln w="31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7</xdr:col>
      <xdr:colOff>260873</xdr:colOff>
      <xdr:row>27</xdr:row>
      <xdr:rowOff>166490</xdr:rowOff>
    </xdr:from>
    <xdr:to>
      <xdr:col>7</xdr:col>
      <xdr:colOff>434954</xdr:colOff>
      <xdr:row>28</xdr:row>
      <xdr:rowOff>38636</xdr:rowOff>
    </xdr:to>
    <xdr:sp macro="" textlink="">
      <xdr:nvSpPr>
        <xdr:cNvPr id="458" name="TextBox 169">
          <a:extLst>
            <a:ext uri="{FF2B5EF4-FFF2-40B4-BE49-F238E27FC236}">
              <a16:creationId xmlns:a16="http://schemas.microsoft.com/office/drawing/2014/main" id="{F1992FCE-4ECC-4333-BE74-9D169E5BD2CC}"/>
            </a:ext>
          </a:extLst>
        </xdr:cNvPr>
        <xdr:cNvSpPr txBox="1"/>
      </xdr:nvSpPr>
      <xdr:spPr>
        <a:xfrm>
          <a:off x="4637891" y="5041049"/>
          <a:ext cx="174081" cy="55922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id-ID" sz="400" b="0"/>
            <a:t>T.212</a:t>
          </a:r>
          <a:endParaRPr lang="en-US" sz="400" b="0"/>
        </a:p>
      </xdr:txBody>
    </xdr:sp>
    <xdr:clientData/>
  </xdr:twoCellAnchor>
  <xdr:twoCellAnchor>
    <xdr:from>
      <xdr:col>8</xdr:col>
      <xdr:colOff>11279</xdr:colOff>
      <xdr:row>27</xdr:row>
      <xdr:rowOff>116572</xdr:rowOff>
    </xdr:from>
    <xdr:to>
      <xdr:col>8</xdr:col>
      <xdr:colOff>56998</xdr:colOff>
      <xdr:row>28</xdr:row>
      <xdr:rowOff>11356</xdr:rowOff>
    </xdr:to>
    <xdr:sp macro="" textlink="">
      <xdr:nvSpPr>
        <xdr:cNvPr id="459" name="Flowchart: Decision 458">
          <a:extLst>
            <a:ext uri="{FF2B5EF4-FFF2-40B4-BE49-F238E27FC236}">
              <a16:creationId xmlns:a16="http://schemas.microsoft.com/office/drawing/2014/main" id="{144CA6F4-9FEC-43E1-A3C3-F664D097832D}"/>
            </a:ext>
          </a:extLst>
        </xdr:cNvPr>
        <xdr:cNvSpPr/>
      </xdr:nvSpPr>
      <xdr:spPr>
        <a:xfrm rot="13853703">
          <a:off x="4994027" y="4991056"/>
          <a:ext cx="77664" cy="45719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7</xdr:col>
      <xdr:colOff>519690</xdr:colOff>
      <xdr:row>27</xdr:row>
      <xdr:rowOff>176661</xdr:rowOff>
    </xdr:from>
    <xdr:to>
      <xdr:col>8</xdr:col>
      <xdr:colOff>58357</xdr:colOff>
      <xdr:row>28</xdr:row>
      <xdr:rowOff>48807</xdr:rowOff>
    </xdr:to>
    <xdr:sp macro="" textlink="">
      <xdr:nvSpPr>
        <xdr:cNvPr id="460" name="TextBox 169">
          <a:extLst>
            <a:ext uri="{FF2B5EF4-FFF2-40B4-BE49-F238E27FC236}">
              <a16:creationId xmlns:a16="http://schemas.microsoft.com/office/drawing/2014/main" id="{B99D5D6F-4680-4714-BB98-ED321989D723}"/>
            </a:ext>
          </a:extLst>
        </xdr:cNvPr>
        <xdr:cNvSpPr txBox="1"/>
      </xdr:nvSpPr>
      <xdr:spPr>
        <a:xfrm>
          <a:off x="4786890" y="5215386"/>
          <a:ext cx="148267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T.1</a:t>
          </a:r>
        </a:p>
      </xdr:txBody>
    </xdr:sp>
    <xdr:clientData/>
  </xdr:twoCellAnchor>
  <xdr:twoCellAnchor>
    <xdr:from>
      <xdr:col>2</xdr:col>
      <xdr:colOff>242144</xdr:colOff>
      <xdr:row>23</xdr:row>
      <xdr:rowOff>7787</xdr:rowOff>
    </xdr:from>
    <xdr:to>
      <xdr:col>2</xdr:col>
      <xdr:colOff>290127</xdr:colOff>
      <xdr:row>24</xdr:row>
      <xdr:rowOff>37148</xdr:rowOff>
    </xdr:to>
    <xdr:sp macro="" textlink="">
      <xdr:nvSpPr>
        <xdr:cNvPr id="461" name="Flowchart: Decision 460">
          <a:extLst>
            <a:ext uri="{FF2B5EF4-FFF2-40B4-BE49-F238E27FC236}">
              <a16:creationId xmlns:a16="http://schemas.microsoft.com/office/drawing/2014/main" id="{7C674F54-BA4C-4D19-9375-D9AB32679F91}"/>
            </a:ext>
          </a:extLst>
        </xdr:cNvPr>
        <xdr:cNvSpPr/>
      </xdr:nvSpPr>
      <xdr:spPr>
        <a:xfrm rot="13620605">
          <a:off x="1375405" y="4370451"/>
          <a:ext cx="219861" cy="47983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554916</xdr:colOff>
      <xdr:row>23</xdr:row>
      <xdr:rowOff>717</xdr:rowOff>
    </xdr:from>
    <xdr:to>
      <xdr:col>2</xdr:col>
      <xdr:colOff>260151</xdr:colOff>
      <xdr:row>23</xdr:row>
      <xdr:rowOff>63363</xdr:rowOff>
    </xdr:to>
    <xdr:sp macro="" textlink="">
      <xdr:nvSpPr>
        <xdr:cNvPr id="462" name="TextBox 169">
          <a:extLst>
            <a:ext uri="{FF2B5EF4-FFF2-40B4-BE49-F238E27FC236}">
              <a16:creationId xmlns:a16="http://schemas.microsoft.com/office/drawing/2014/main" id="{6ED2D38E-E828-4BA0-86D8-EDC59292FAD7}"/>
            </a:ext>
          </a:extLst>
        </xdr:cNvPr>
        <xdr:cNvSpPr txBox="1"/>
      </xdr:nvSpPr>
      <xdr:spPr>
        <a:xfrm>
          <a:off x="1164516" y="4277442"/>
          <a:ext cx="314835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0"/>
            <a:t>T.</a:t>
          </a:r>
          <a:r>
            <a:rPr lang="id-ID" sz="400" b="0"/>
            <a:t>127A</a:t>
          </a:r>
          <a:endParaRPr lang="en-US" sz="400" b="0"/>
        </a:p>
      </xdr:txBody>
    </xdr:sp>
    <xdr:clientData/>
  </xdr:twoCellAnchor>
  <xdr:twoCellAnchor>
    <xdr:from>
      <xdr:col>6</xdr:col>
      <xdr:colOff>165663</xdr:colOff>
      <xdr:row>24</xdr:row>
      <xdr:rowOff>163426</xdr:rowOff>
    </xdr:from>
    <xdr:to>
      <xdr:col>6</xdr:col>
      <xdr:colOff>213388</xdr:colOff>
      <xdr:row>25</xdr:row>
      <xdr:rowOff>101465</xdr:rowOff>
    </xdr:to>
    <xdr:sp macro="" textlink="">
      <xdr:nvSpPr>
        <xdr:cNvPr id="463" name="Flowchart: Decision 462">
          <a:extLst>
            <a:ext uri="{FF2B5EF4-FFF2-40B4-BE49-F238E27FC236}">
              <a16:creationId xmlns:a16="http://schemas.microsoft.com/office/drawing/2014/main" id="{E0100978-7E81-4793-9ADD-C44731F0CA37}"/>
            </a:ext>
          </a:extLst>
        </xdr:cNvPr>
        <xdr:cNvSpPr/>
      </xdr:nvSpPr>
      <xdr:spPr>
        <a:xfrm rot="7951592">
          <a:off x="3877033" y="4497059"/>
          <a:ext cx="120489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210293</xdr:colOff>
      <xdr:row>32</xdr:row>
      <xdr:rowOff>12162</xdr:rowOff>
    </xdr:from>
    <xdr:to>
      <xdr:col>5</xdr:col>
      <xdr:colOff>359873</xdr:colOff>
      <xdr:row>32</xdr:row>
      <xdr:rowOff>74808</xdr:rowOff>
    </xdr:to>
    <xdr:sp macro="" textlink="">
      <xdr:nvSpPr>
        <xdr:cNvPr id="464" name="TextBox 169">
          <a:extLst>
            <a:ext uri="{FF2B5EF4-FFF2-40B4-BE49-F238E27FC236}">
              <a16:creationId xmlns:a16="http://schemas.microsoft.com/office/drawing/2014/main" id="{83D19203-2BA4-42E9-9A4C-3CE4D7586F77}"/>
            </a:ext>
          </a:extLst>
        </xdr:cNvPr>
        <xdr:cNvSpPr txBox="1"/>
      </xdr:nvSpPr>
      <xdr:spPr>
        <a:xfrm>
          <a:off x="3338504" y="5827425"/>
          <a:ext cx="149580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</a:t>
          </a:r>
          <a:r>
            <a:rPr lang="id-ID" sz="400" b="1"/>
            <a:t>33</a:t>
          </a:r>
          <a:endParaRPr lang="en-US" sz="400" b="1"/>
        </a:p>
      </xdr:txBody>
    </xdr:sp>
    <xdr:clientData/>
  </xdr:twoCellAnchor>
  <xdr:twoCellAnchor>
    <xdr:from>
      <xdr:col>6</xdr:col>
      <xdr:colOff>104138</xdr:colOff>
      <xdr:row>20</xdr:row>
      <xdr:rowOff>48321</xdr:rowOff>
    </xdr:from>
    <xdr:to>
      <xdr:col>6</xdr:col>
      <xdr:colOff>606553</xdr:colOff>
      <xdr:row>22</xdr:row>
      <xdr:rowOff>21336</xdr:rowOff>
    </xdr:to>
    <xdr:cxnSp macro="">
      <xdr:nvCxnSpPr>
        <xdr:cNvPr id="465" name="Straight Connector 464">
          <a:extLst>
            <a:ext uri="{FF2B5EF4-FFF2-40B4-BE49-F238E27FC236}">
              <a16:creationId xmlns:a16="http://schemas.microsoft.com/office/drawing/2014/main" id="{886F7FA8-4E6D-4AB3-88FD-36AA26D51DFE}"/>
            </a:ext>
          </a:extLst>
        </xdr:cNvPr>
        <xdr:cNvCxnSpPr/>
      </xdr:nvCxnSpPr>
      <xdr:spPr>
        <a:xfrm flipH="1" flipV="1">
          <a:off x="3853178" y="3626673"/>
          <a:ext cx="502415" cy="338775"/>
        </a:xfrm>
        <a:prstGeom prst="line">
          <a:avLst/>
        </a:prstGeom>
        <a:ln w="31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3554</xdr:colOff>
      <xdr:row>19</xdr:row>
      <xdr:rowOff>63075</xdr:rowOff>
    </xdr:from>
    <xdr:to>
      <xdr:col>6</xdr:col>
      <xdr:colOff>381521</xdr:colOff>
      <xdr:row>19</xdr:row>
      <xdr:rowOff>149391</xdr:rowOff>
    </xdr:to>
    <xdr:sp macro="" textlink="">
      <xdr:nvSpPr>
        <xdr:cNvPr id="466" name="TextBox 156">
          <a:extLst>
            <a:ext uri="{FF2B5EF4-FFF2-40B4-BE49-F238E27FC236}">
              <a16:creationId xmlns:a16="http://schemas.microsoft.com/office/drawing/2014/main" id="{D97F3D45-C77D-4087-AF09-DD4359D8B978}"/>
            </a:ext>
          </a:extLst>
        </xdr:cNvPr>
        <xdr:cNvSpPr txBox="1"/>
      </xdr:nvSpPr>
      <xdr:spPr>
        <a:xfrm>
          <a:off x="3752594" y="3458547"/>
          <a:ext cx="377967" cy="8631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id-ID" sz="600" b="1"/>
            <a:t>BNTRO II</a:t>
          </a:r>
          <a:endParaRPr lang="en-US" sz="600" b="1"/>
        </a:p>
      </xdr:txBody>
    </xdr:sp>
    <xdr:clientData/>
  </xdr:twoCellAnchor>
  <xdr:twoCellAnchor>
    <xdr:from>
      <xdr:col>6</xdr:col>
      <xdr:colOff>109728</xdr:colOff>
      <xdr:row>20</xdr:row>
      <xdr:rowOff>106680</xdr:rowOff>
    </xdr:from>
    <xdr:to>
      <xdr:col>6</xdr:col>
      <xdr:colOff>493776</xdr:colOff>
      <xdr:row>22</xdr:row>
      <xdr:rowOff>21336</xdr:rowOff>
    </xdr:to>
    <xdr:cxnSp macro="">
      <xdr:nvCxnSpPr>
        <xdr:cNvPr id="467" name="Straight Connector 466">
          <a:extLst>
            <a:ext uri="{FF2B5EF4-FFF2-40B4-BE49-F238E27FC236}">
              <a16:creationId xmlns:a16="http://schemas.microsoft.com/office/drawing/2014/main" id="{B3285BBD-A0FA-4F91-B51B-355DC5D1F071}"/>
            </a:ext>
          </a:extLst>
        </xdr:cNvPr>
        <xdr:cNvCxnSpPr/>
      </xdr:nvCxnSpPr>
      <xdr:spPr>
        <a:xfrm flipH="1" flipV="1">
          <a:off x="3858768" y="3685032"/>
          <a:ext cx="384048" cy="280416"/>
        </a:xfrm>
        <a:prstGeom prst="line">
          <a:avLst/>
        </a:prstGeom>
        <a:ln w="31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240210</xdr:colOff>
      <xdr:row>18</xdr:row>
      <xdr:rowOff>82910</xdr:rowOff>
    </xdr:from>
    <xdr:to>
      <xdr:col>11</xdr:col>
      <xdr:colOff>370263</xdr:colOff>
      <xdr:row>19</xdr:row>
      <xdr:rowOff>72509</xdr:rowOff>
    </xdr:to>
    <xdr:sp macro="" textlink="">
      <xdr:nvSpPr>
        <xdr:cNvPr id="468" name="Rectangle 467">
          <a:extLst>
            <a:ext uri="{FF2B5EF4-FFF2-40B4-BE49-F238E27FC236}">
              <a16:creationId xmlns:a16="http://schemas.microsoft.com/office/drawing/2014/main" id="{987C91E8-731E-48CC-AB22-296842DF2FC7}"/>
            </a:ext>
          </a:extLst>
        </xdr:cNvPr>
        <xdr:cNvSpPr/>
      </xdr:nvSpPr>
      <xdr:spPr>
        <a:xfrm rot="3125572">
          <a:off x="6920787" y="3432158"/>
          <a:ext cx="180099" cy="130053"/>
        </a:xfrm>
        <a:prstGeom prst="rect">
          <a:avLst/>
        </a:prstGeom>
        <a:solidFill>
          <a:srgbClr val="00B0F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8</xdr:col>
      <xdr:colOff>116950</xdr:colOff>
      <xdr:row>22</xdr:row>
      <xdr:rowOff>53207</xdr:rowOff>
    </xdr:from>
    <xdr:to>
      <xdr:col>8</xdr:col>
      <xdr:colOff>196218</xdr:colOff>
      <xdr:row>27</xdr:row>
      <xdr:rowOff>31750</xdr:rowOff>
    </xdr:to>
    <xdr:cxnSp macro="">
      <xdr:nvCxnSpPr>
        <xdr:cNvPr id="469" name="Straight Connector 468">
          <a:extLst>
            <a:ext uri="{FF2B5EF4-FFF2-40B4-BE49-F238E27FC236}">
              <a16:creationId xmlns:a16="http://schemas.microsoft.com/office/drawing/2014/main" id="{125C1B3A-C9AA-4005-8D96-A727F16EAF72}"/>
            </a:ext>
          </a:extLst>
        </xdr:cNvPr>
        <xdr:cNvCxnSpPr/>
      </xdr:nvCxnSpPr>
      <xdr:spPr>
        <a:xfrm flipH="1">
          <a:off x="4993750" y="4139432"/>
          <a:ext cx="79268" cy="931043"/>
        </a:xfrm>
        <a:prstGeom prst="line">
          <a:avLst/>
        </a:prstGeom>
        <a:ln w="31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118538</xdr:colOff>
      <xdr:row>22</xdr:row>
      <xdr:rowOff>113638</xdr:rowOff>
    </xdr:from>
    <xdr:to>
      <xdr:col>8</xdr:col>
      <xdr:colOff>164257</xdr:colOff>
      <xdr:row>23</xdr:row>
      <xdr:rowOff>4940</xdr:rowOff>
    </xdr:to>
    <xdr:sp macro="" textlink="">
      <xdr:nvSpPr>
        <xdr:cNvPr id="470" name="Flowchart: Sort 469">
          <a:extLst>
            <a:ext uri="{FF2B5EF4-FFF2-40B4-BE49-F238E27FC236}">
              <a16:creationId xmlns:a16="http://schemas.microsoft.com/office/drawing/2014/main" id="{2FE21C9E-1FC7-4E3C-9D51-495DC00FED8E}"/>
            </a:ext>
          </a:extLst>
        </xdr:cNvPr>
        <xdr:cNvSpPr/>
      </xdr:nvSpPr>
      <xdr:spPr>
        <a:xfrm rot="16499518">
          <a:off x="4977297" y="4217904"/>
          <a:ext cx="81802" cy="45719"/>
        </a:xfrm>
        <a:prstGeom prst="flowChartSor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114430</xdr:colOff>
      <xdr:row>25</xdr:row>
      <xdr:rowOff>186243</xdr:rowOff>
    </xdr:from>
    <xdr:to>
      <xdr:col>8</xdr:col>
      <xdr:colOff>160149</xdr:colOff>
      <xdr:row>26</xdr:row>
      <xdr:rowOff>77545</xdr:rowOff>
    </xdr:to>
    <xdr:sp macro="" textlink="">
      <xdr:nvSpPr>
        <xdr:cNvPr id="471" name="Flowchart: Sort 470">
          <a:extLst>
            <a:ext uri="{FF2B5EF4-FFF2-40B4-BE49-F238E27FC236}">
              <a16:creationId xmlns:a16="http://schemas.microsoft.com/office/drawing/2014/main" id="{C431A959-35B5-4BC3-BD7C-48CA133AF67B}"/>
            </a:ext>
          </a:extLst>
        </xdr:cNvPr>
        <xdr:cNvSpPr/>
      </xdr:nvSpPr>
      <xdr:spPr>
        <a:xfrm rot="16499518">
          <a:off x="4973189" y="4862009"/>
          <a:ext cx="81802" cy="45719"/>
        </a:xfrm>
        <a:prstGeom prst="flowChartSor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64886</xdr:colOff>
      <xdr:row>26</xdr:row>
      <xdr:rowOff>107084</xdr:rowOff>
    </xdr:from>
    <xdr:to>
      <xdr:col>8</xdr:col>
      <xdr:colOff>171967</xdr:colOff>
      <xdr:row>27</xdr:row>
      <xdr:rowOff>75281</xdr:rowOff>
    </xdr:to>
    <xdr:sp macro="" textlink="">
      <xdr:nvSpPr>
        <xdr:cNvPr id="472" name="Rectangle 471">
          <a:extLst>
            <a:ext uri="{FF2B5EF4-FFF2-40B4-BE49-F238E27FC236}">
              <a16:creationId xmlns:a16="http://schemas.microsoft.com/office/drawing/2014/main" id="{4742EFCC-A68C-4E82-8939-6F498D3CAC41}"/>
            </a:ext>
          </a:extLst>
        </xdr:cNvPr>
        <xdr:cNvSpPr/>
      </xdr:nvSpPr>
      <xdr:spPr>
        <a:xfrm rot="276047">
          <a:off x="4941686" y="4955309"/>
          <a:ext cx="107081" cy="158697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158852</xdr:colOff>
      <xdr:row>20</xdr:row>
      <xdr:rowOff>88729</xdr:rowOff>
    </xdr:from>
    <xdr:to>
      <xdr:col>6</xdr:col>
      <xdr:colOff>240654</xdr:colOff>
      <xdr:row>20</xdr:row>
      <xdr:rowOff>134448</xdr:rowOff>
    </xdr:to>
    <xdr:sp macro="" textlink="">
      <xdr:nvSpPr>
        <xdr:cNvPr id="476" name="Flowchart: Sort 475">
          <a:extLst>
            <a:ext uri="{FF2B5EF4-FFF2-40B4-BE49-F238E27FC236}">
              <a16:creationId xmlns:a16="http://schemas.microsoft.com/office/drawing/2014/main" id="{AFF77DA8-8704-4D4D-8418-3645C36A661D}"/>
            </a:ext>
          </a:extLst>
        </xdr:cNvPr>
        <xdr:cNvSpPr/>
      </xdr:nvSpPr>
      <xdr:spPr>
        <a:xfrm rot="2210413">
          <a:off x="3907892" y="3667081"/>
          <a:ext cx="81802" cy="45719"/>
        </a:xfrm>
        <a:prstGeom prst="flowChartSor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607408</xdr:colOff>
      <xdr:row>20</xdr:row>
      <xdr:rowOff>5430</xdr:rowOff>
    </xdr:from>
    <xdr:to>
      <xdr:col>6</xdr:col>
      <xdr:colOff>122036</xdr:colOff>
      <xdr:row>20</xdr:row>
      <xdr:rowOff>91104</xdr:rowOff>
    </xdr:to>
    <xdr:sp macro="" textlink="">
      <xdr:nvSpPr>
        <xdr:cNvPr id="477" name="Rectangle 476">
          <a:extLst>
            <a:ext uri="{FF2B5EF4-FFF2-40B4-BE49-F238E27FC236}">
              <a16:creationId xmlns:a16="http://schemas.microsoft.com/office/drawing/2014/main" id="{5EFDB405-7915-4611-8250-6DB8224829BD}"/>
            </a:ext>
          </a:extLst>
        </xdr:cNvPr>
        <xdr:cNvSpPr/>
      </xdr:nvSpPr>
      <xdr:spPr>
        <a:xfrm rot="7088209">
          <a:off x="3758505" y="3556885"/>
          <a:ext cx="85674" cy="139468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12</xdr:col>
      <xdr:colOff>528787</xdr:colOff>
      <xdr:row>34</xdr:row>
      <xdr:rowOff>96898</xdr:rowOff>
    </xdr:from>
    <xdr:to>
      <xdr:col>13</xdr:col>
      <xdr:colOff>48975</xdr:colOff>
      <xdr:row>34</xdr:row>
      <xdr:rowOff>144623</xdr:rowOff>
    </xdr:to>
    <xdr:sp macro="" textlink="">
      <xdr:nvSpPr>
        <xdr:cNvPr id="478" name="Flowchart: Decision 477">
          <a:extLst>
            <a:ext uri="{FF2B5EF4-FFF2-40B4-BE49-F238E27FC236}">
              <a16:creationId xmlns:a16="http://schemas.microsoft.com/office/drawing/2014/main" id="{C4B43E1C-0B37-42FA-B9D5-B94B34785C7D}"/>
            </a:ext>
          </a:extLst>
        </xdr:cNvPr>
        <xdr:cNvSpPr/>
      </xdr:nvSpPr>
      <xdr:spPr>
        <a:xfrm rot="12619335">
          <a:off x="7843987" y="6469123"/>
          <a:ext cx="129788" cy="47725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131420</xdr:colOff>
      <xdr:row>20</xdr:row>
      <xdr:rowOff>128353</xdr:rowOff>
    </xdr:from>
    <xdr:to>
      <xdr:col>6</xdr:col>
      <xdr:colOff>213222</xdr:colOff>
      <xdr:row>20</xdr:row>
      <xdr:rowOff>174072</xdr:rowOff>
    </xdr:to>
    <xdr:sp macro="" textlink="">
      <xdr:nvSpPr>
        <xdr:cNvPr id="486" name="Flowchart: Sort 485">
          <a:extLst>
            <a:ext uri="{FF2B5EF4-FFF2-40B4-BE49-F238E27FC236}">
              <a16:creationId xmlns:a16="http://schemas.microsoft.com/office/drawing/2014/main" id="{8A36CCCD-9A93-427D-BC74-BEECA2D9EB82}"/>
            </a:ext>
          </a:extLst>
        </xdr:cNvPr>
        <xdr:cNvSpPr/>
      </xdr:nvSpPr>
      <xdr:spPr>
        <a:xfrm rot="2210413">
          <a:off x="3880460" y="3706705"/>
          <a:ext cx="81802" cy="45719"/>
        </a:xfrm>
        <a:prstGeom prst="flowChartSor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6</xdr:col>
      <xdr:colOff>451460</xdr:colOff>
      <xdr:row>21</xdr:row>
      <xdr:rowOff>107017</xdr:rowOff>
    </xdr:from>
    <xdr:to>
      <xdr:col>6</xdr:col>
      <xdr:colOff>533262</xdr:colOff>
      <xdr:row>21</xdr:row>
      <xdr:rowOff>152736</xdr:rowOff>
    </xdr:to>
    <xdr:sp macro="" textlink="">
      <xdr:nvSpPr>
        <xdr:cNvPr id="487" name="Flowchart: Sort 486">
          <a:extLst>
            <a:ext uri="{FF2B5EF4-FFF2-40B4-BE49-F238E27FC236}">
              <a16:creationId xmlns:a16="http://schemas.microsoft.com/office/drawing/2014/main" id="{F744F5C7-C062-4E68-A35A-D4D903F15AF6}"/>
            </a:ext>
          </a:extLst>
        </xdr:cNvPr>
        <xdr:cNvSpPr/>
      </xdr:nvSpPr>
      <xdr:spPr>
        <a:xfrm rot="2210413">
          <a:off x="4200500" y="3868249"/>
          <a:ext cx="81802" cy="45719"/>
        </a:xfrm>
        <a:prstGeom prst="flowChartSor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6</xdr:col>
      <xdr:colOff>405740</xdr:colOff>
      <xdr:row>21</xdr:row>
      <xdr:rowOff>143593</xdr:rowOff>
    </xdr:from>
    <xdr:to>
      <xdr:col>6</xdr:col>
      <xdr:colOff>487542</xdr:colOff>
      <xdr:row>22</xdr:row>
      <xdr:rowOff>6432</xdr:rowOff>
    </xdr:to>
    <xdr:sp macro="" textlink="">
      <xdr:nvSpPr>
        <xdr:cNvPr id="488" name="Flowchart: Sort 487">
          <a:extLst>
            <a:ext uri="{FF2B5EF4-FFF2-40B4-BE49-F238E27FC236}">
              <a16:creationId xmlns:a16="http://schemas.microsoft.com/office/drawing/2014/main" id="{B8BE4F85-C353-40BC-A21C-93A45CD596AD}"/>
            </a:ext>
          </a:extLst>
        </xdr:cNvPr>
        <xdr:cNvSpPr/>
      </xdr:nvSpPr>
      <xdr:spPr>
        <a:xfrm rot="2210413">
          <a:off x="4154780" y="3904825"/>
          <a:ext cx="81802" cy="45719"/>
        </a:xfrm>
        <a:prstGeom prst="flowChartSor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457162</xdr:colOff>
      <xdr:row>18</xdr:row>
      <xdr:rowOff>116559</xdr:rowOff>
    </xdr:from>
    <xdr:to>
      <xdr:col>8</xdr:col>
      <xdr:colOff>535401</xdr:colOff>
      <xdr:row>19</xdr:row>
      <xdr:rowOff>41189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C32938C5-5F6D-4D92-B796-270B240580C3}"/>
            </a:ext>
          </a:extLst>
        </xdr:cNvPr>
        <xdr:cNvSpPr/>
      </xdr:nvSpPr>
      <xdr:spPr>
        <a:xfrm rot="18074741">
          <a:off x="5439744" y="3333526"/>
          <a:ext cx="107081" cy="78239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439917</xdr:colOff>
      <xdr:row>28</xdr:row>
      <xdr:rowOff>1257</xdr:rowOff>
    </xdr:from>
    <xdr:to>
      <xdr:col>4</xdr:col>
      <xdr:colOff>582589</xdr:colOff>
      <xdr:row>31</xdr:row>
      <xdr:rowOff>126341</xdr:rowOff>
    </xdr:to>
    <xdr:sp macro="" textlink="">
      <xdr:nvSpPr>
        <xdr:cNvPr id="484" name="Freeform 453">
          <a:extLst>
            <a:ext uri="{FF2B5EF4-FFF2-40B4-BE49-F238E27FC236}">
              <a16:creationId xmlns:a16="http://schemas.microsoft.com/office/drawing/2014/main" id="{471CF83D-407F-46FE-8D68-A950F0F798F0}"/>
            </a:ext>
          </a:extLst>
        </xdr:cNvPr>
        <xdr:cNvSpPr/>
      </xdr:nvSpPr>
      <xdr:spPr>
        <a:xfrm rot="8658200">
          <a:off x="2941652" y="5018582"/>
          <a:ext cx="142672" cy="671349"/>
        </a:xfrm>
        <a:custGeom>
          <a:avLst/>
          <a:gdLst>
            <a:gd name="connsiteX0" fmla="*/ 335643 w 335643"/>
            <a:gd name="connsiteY0" fmla="*/ 0 h 703036"/>
            <a:gd name="connsiteX1" fmla="*/ 158750 w 335643"/>
            <a:gd name="connsiteY1" fmla="*/ 557893 h 703036"/>
            <a:gd name="connsiteX2" fmla="*/ 0 w 335643"/>
            <a:gd name="connsiteY2" fmla="*/ 703036 h 703036"/>
            <a:gd name="connsiteX0" fmla="*/ 335643 w 335643"/>
            <a:gd name="connsiteY0" fmla="*/ 0 h 703036"/>
            <a:gd name="connsiteX1" fmla="*/ 26109 w 335643"/>
            <a:gd name="connsiteY1" fmla="*/ 529276 h 703036"/>
            <a:gd name="connsiteX2" fmla="*/ 0 w 335643"/>
            <a:gd name="connsiteY2" fmla="*/ 703036 h 7030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35643" h="703036">
              <a:moveTo>
                <a:pt x="335643" y="0"/>
              </a:moveTo>
              <a:lnTo>
                <a:pt x="26109" y="529276"/>
              </a:lnTo>
              <a:cubicBezTo>
                <a:pt x="-26808" y="577657"/>
                <a:pt x="52917" y="654655"/>
                <a:pt x="0" y="703036"/>
              </a:cubicBezTo>
            </a:path>
          </a:pathLst>
        </a:custGeom>
        <a:ln w="63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221673</xdr:colOff>
      <xdr:row>27</xdr:row>
      <xdr:rowOff>122499</xdr:rowOff>
    </xdr:from>
    <xdr:to>
      <xdr:col>8</xdr:col>
      <xdr:colOff>39747</xdr:colOff>
      <xdr:row>31</xdr:row>
      <xdr:rowOff>116774</xdr:rowOff>
    </xdr:to>
    <xdr:sp macro="" textlink="">
      <xdr:nvSpPr>
        <xdr:cNvPr id="491" name="Freeform 39">
          <a:extLst>
            <a:ext uri="{FF2B5EF4-FFF2-40B4-BE49-F238E27FC236}">
              <a16:creationId xmlns:a16="http://schemas.microsoft.com/office/drawing/2014/main" id="{78F1A34C-1DFD-4EDA-BDB4-08EFCD4DF57E}"/>
            </a:ext>
          </a:extLst>
        </xdr:cNvPr>
        <xdr:cNvSpPr/>
      </xdr:nvSpPr>
      <xdr:spPr>
        <a:xfrm>
          <a:off x="3348842" y="4957735"/>
          <a:ext cx="1694375" cy="722629"/>
        </a:xfrm>
        <a:custGeom>
          <a:avLst/>
          <a:gdLst>
            <a:gd name="connsiteX0" fmla="*/ 335643 w 335643"/>
            <a:gd name="connsiteY0" fmla="*/ 0 h 703036"/>
            <a:gd name="connsiteX1" fmla="*/ 158750 w 335643"/>
            <a:gd name="connsiteY1" fmla="*/ 557893 h 703036"/>
            <a:gd name="connsiteX2" fmla="*/ 0 w 335643"/>
            <a:gd name="connsiteY2" fmla="*/ 703036 h 7030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35643" h="703036">
              <a:moveTo>
                <a:pt x="335643" y="0"/>
              </a:moveTo>
              <a:lnTo>
                <a:pt x="158750" y="557893"/>
              </a:lnTo>
              <a:lnTo>
                <a:pt x="0" y="703036"/>
              </a:lnTo>
            </a:path>
          </a:pathLst>
        </a:custGeom>
        <a:ln w="63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106517</xdr:colOff>
      <xdr:row>19</xdr:row>
      <xdr:rowOff>38662</xdr:rowOff>
    </xdr:from>
    <xdr:to>
      <xdr:col>8</xdr:col>
      <xdr:colOff>523767</xdr:colOff>
      <xdr:row>19</xdr:row>
      <xdr:rowOff>132169</xdr:rowOff>
    </xdr:to>
    <xdr:sp macro="" textlink="">
      <xdr:nvSpPr>
        <xdr:cNvPr id="492" name="TextBox 154">
          <a:extLst>
            <a:ext uri="{FF2B5EF4-FFF2-40B4-BE49-F238E27FC236}">
              <a16:creationId xmlns:a16="http://schemas.microsoft.com/office/drawing/2014/main" id="{7169EA79-49F4-47BF-B5C6-F86033F15AD3}"/>
            </a:ext>
          </a:extLst>
        </xdr:cNvPr>
        <xdr:cNvSpPr txBox="1"/>
      </xdr:nvSpPr>
      <xdr:spPr>
        <a:xfrm>
          <a:off x="5103520" y="3423659"/>
          <a:ext cx="417250" cy="93507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D" sz="600" b="1"/>
            <a:t>ANTSR</a:t>
          </a:r>
          <a:endParaRPr lang="id-ID" sz="600" b="1"/>
        </a:p>
      </xdr:txBody>
    </xdr:sp>
    <xdr:clientData/>
  </xdr:twoCellAnchor>
  <xdr:twoCellAnchor>
    <xdr:from>
      <xdr:col>8</xdr:col>
      <xdr:colOff>543541</xdr:colOff>
      <xdr:row>18</xdr:row>
      <xdr:rowOff>105103</xdr:rowOff>
    </xdr:from>
    <xdr:to>
      <xdr:col>9</xdr:col>
      <xdr:colOff>344994</xdr:colOff>
      <xdr:row>19</xdr:row>
      <xdr:rowOff>118719</xdr:rowOff>
    </xdr:to>
    <xdr:sp macro="" textlink="">
      <xdr:nvSpPr>
        <xdr:cNvPr id="493" name="Freeform 33">
          <a:extLst>
            <a:ext uri="{FF2B5EF4-FFF2-40B4-BE49-F238E27FC236}">
              <a16:creationId xmlns:a16="http://schemas.microsoft.com/office/drawing/2014/main" id="{AE2F8E20-C1C3-49C9-8B10-B9EFD1191642}"/>
            </a:ext>
          </a:extLst>
        </xdr:cNvPr>
        <xdr:cNvSpPr/>
      </xdr:nvSpPr>
      <xdr:spPr>
        <a:xfrm rot="15338659">
          <a:off x="5655549" y="3192644"/>
          <a:ext cx="196067" cy="426078"/>
        </a:xfrm>
        <a:custGeom>
          <a:avLst/>
          <a:gdLst>
            <a:gd name="connsiteX0" fmla="*/ 0 w 807813"/>
            <a:gd name="connsiteY0" fmla="*/ 1004157 h 1004157"/>
            <a:gd name="connsiteX1" fmla="*/ 286101 w 807813"/>
            <a:gd name="connsiteY1" fmla="*/ 364638 h 1004157"/>
            <a:gd name="connsiteX2" fmla="*/ 807813 w 807813"/>
            <a:gd name="connsiteY2" fmla="*/ 0 h 10041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07813" h="1004157">
              <a:moveTo>
                <a:pt x="0" y="1004157"/>
              </a:moveTo>
              <a:lnTo>
                <a:pt x="286101" y="364638"/>
              </a:lnTo>
              <a:lnTo>
                <a:pt x="807813" y="0"/>
              </a:lnTo>
            </a:path>
          </a:pathLst>
        </a:custGeom>
        <a:ln w="31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8</xdr:col>
      <xdr:colOff>389567</xdr:colOff>
      <xdr:row>19</xdr:row>
      <xdr:rowOff>74336</xdr:rowOff>
    </xdr:from>
    <xdr:to>
      <xdr:col>9</xdr:col>
      <xdr:colOff>118856</xdr:colOff>
      <xdr:row>20</xdr:row>
      <xdr:rowOff>158665</xdr:rowOff>
    </xdr:to>
    <xdr:sp macro="" textlink="">
      <xdr:nvSpPr>
        <xdr:cNvPr id="494" name="Freeform 33">
          <a:extLst>
            <a:ext uri="{FF2B5EF4-FFF2-40B4-BE49-F238E27FC236}">
              <a16:creationId xmlns:a16="http://schemas.microsoft.com/office/drawing/2014/main" id="{CB452463-91B9-481E-8E00-5A726D2287ED}"/>
            </a:ext>
          </a:extLst>
        </xdr:cNvPr>
        <xdr:cNvSpPr/>
      </xdr:nvSpPr>
      <xdr:spPr>
        <a:xfrm rot="17411180">
          <a:off x="5430137" y="3415766"/>
          <a:ext cx="266780" cy="353914"/>
        </a:xfrm>
        <a:custGeom>
          <a:avLst/>
          <a:gdLst>
            <a:gd name="connsiteX0" fmla="*/ 0 w 807813"/>
            <a:gd name="connsiteY0" fmla="*/ 1004157 h 1004157"/>
            <a:gd name="connsiteX1" fmla="*/ 286101 w 807813"/>
            <a:gd name="connsiteY1" fmla="*/ 364638 h 1004157"/>
            <a:gd name="connsiteX2" fmla="*/ 807813 w 807813"/>
            <a:gd name="connsiteY2" fmla="*/ 0 h 10041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07813" h="1004157">
              <a:moveTo>
                <a:pt x="0" y="1004157"/>
              </a:moveTo>
              <a:lnTo>
                <a:pt x="286101" y="364638"/>
              </a:lnTo>
              <a:lnTo>
                <a:pt x="807813" y="0"/>
              </a:lnTo>
            </a:path>
          </a:pathLst>
        </a:custGeom>
        <a:ln w="31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8</xdr:col>
      <xdr:colOff>429894</xdr:colOff>
      <xdr:row>19</xdr:row>
      <xdr:rowOff>89441</xdr:rowOff>
    </xdr:from>
    <xdr:to>
      <xdr:col>9</xdr:col>
      <xdr:colOff>155804</xdr:colOff>
      <xdr:row>20</xdr:row>
      <xdr:rowOff>152144</xdr:rowOff>
    </xdr:to>
    <xdr:sp macro="" textlink="">
      <xdr:nvSpPr>
        <xdr:cNvPr id="495" name="Freeform 33">
          <a:extLst>
            <a:ext uri="{FF2B5EF4-FFF2-40B4-BE49-F238E27FC236}">
              <a16:creationId xmlns:a16="http://schemas.microsoft.com/office/drawing/2014/main" id="{3E7CFD8D-78AC-4B50-B6A2-F185872C92EE}"/>
            </a:ext>
          </a:extLst>
        </xdr:cNvPr>
        <xdr:cNvSpPr/>
      </xdr:nvSpPr>
      <xdr:spPr>
        <a:xfrm rot="17411180">
          <a:off x="5479588" y="3421747"/>
          <a:ext cx="245154" cy="350535"/>
        </a:xfrm>
        <a:custGeom>
          <a:avLst/>
          <a:gdLst>
            <a:gd name="connsiteX0" fmla="*/ 0 w 807813"/>
            <a:gd name="connsiteY0" fmla="*/ 1004157 h 1004157"/>
            <a:gd name="connsiteX1" fmla="*/ 286101 w 807813"/>
            <a:gd name="connsiteY1" fmla="*/ 364638 h 1004157"/>
            <a:gd name="connsiteX2" fmla="*/ 807813 w 807813"/>
            <a:gd name="connsiteY2" fmla="*/ 0 h 10041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07813" h="1004157">
              <a:moveTo>
                <a:pt x="0" y="1004157"/>
              </a:moveTo>
              <a:lnTo>
                <a:pt x="286101" y="364638"/>
              </a:lnTo>
              <a:lnTo>
                <a:pt x="807813" y="0"/>
              </a:lnTo>
            </a:path>
          </a:pathLst>
        </a:custGeom>
        <a:ln w="31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8</xdr:col>
      <xdr:colOff>122413</xdr:colOff>
      <xdr:row>21</xdr:row>
      <xdr:rowOff>37986</xdr:rowOff>
    </xdr:from>
    <xdr:to>
      <xdr:col>9</xdr:col>
      <xdr:colOff>61785</xdr:colOff>
      <xdr:row>26</xdr:row>
      <xdr:rowOff>171272</xdr:rowOff>
    </xdr:to>
    <xdr:sp macro="" textlink="">
      <xdr:nvSpPr>
        <xdr:cNvPr id="496" name="Freeform 212">
          <a:extLst>
            <a:ext uri="{FF2B5EF4-FFF2-40B4-BE49-F238E27FC236}">
              <a16:creationId xmlns:a16="http://schemas.microsoft.com/office/drawing/2014/main" id="{FD275E85-0C70-46A5-BC53-0B556C3F678C}"/>
            </a:ext>
          </a:extLst>
        </xdr:cNvPr>
        <xdr:cNvSpPr/>
      </xdr:nvSpPr>
      <xdr:spPr>
        <a:xfrm>
          <a:off x="5119416" y="3787885"/>
          <a:ext cx="563997" cy="1045539"/>
        </a:xfrm>
        <a:custGeom>
          <a:avLst/>
          <a:gdLst>
            <a:gd name="connsiteX0" fmla="*/ 0 w 807813"/>
            <a:gd name="connsiteY0" fmla="*/ 1004157 h 1004157"/>
            <a:gd name="connsiteX1" fmla="*/ 286101 w 807813"/>
            <a:gd name="connsiteY1" fmla="*/ 364638 h 1004157"/>
            <a:gd name="connsiteX2" fmla="*/ 807813 w 807813"/>
            <a:gd name="connsiteY2" fmla="*/ 0 h 10041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07813" h="1004157">
              <a:moveTo>
                <a:pt x="0" y="1004157"/>
              </a:moveTo>
              <a:lnTo>
                <a:pt x="286101" y="364638"/>
              </a:lnTo>
              <a:lnTo>
                <a:pt x="807813" y="0"/>
              </a:lnTo>
            </a:path>
          </a:pathLst>
        </a:custGeom>
        <a:ln w="31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/>
        <a:p>
          <a:endParaRPr lang="en-US"/>
        </a:p>
      </xdr:txBody>
    </xdr:sp>
    <xdr:clientData/>
  </xdr:twoCellAnchor>
  <xdr:twoCellAnchor>
    <xdr:from>
      <xdr:col>9</xdr:col>
      <xdr:colOff>4634</xdr:colOff>
      <xdr:row>20</xdr:row>
      <xdr:rowOff>120889</xdr:rowOff>
    </xdr:from>
    <xdr:to>
      <xdr:col>9</xdr:col>
      <xdr:colOff>68391</xdr:colOff>
      <xdr:row>20</xdr:row>
      <xdr:rowOff>166608</xdr:rowOff>
    </xdr:to>
    <xdr:sp macro="" textlink="">
      <xdr:nvSpPr>
        <xdr:cNvPr id="497" name="Flowchart: Sort 496">
          <a:extLst>
            <a:ext uri="{FF2B5EF4-FFF2-40B4-BE49-F238E27FC236}">
              <a16:creationId xmlns:a16="http://schemas.microsoft.com/office/drawing/2014/main" id="{B0E30A04-2663-4535-819F-6CE11B101EFD}"/>
            </a:ext>
          </a:extLst>
        </xdr:cNvPr>
        <xdr:cNvSpPr/>
      </xdr:nvSpPr>
      <xdr:spPr>
        <a:xfrm rot="2593616">
          <a:off x="5626262" y="3688337"/>
          <a:ext cx="63757" cy="45719"/>
        </a:xfrm>
        <a:prstGeom prst="flowChartSor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603501</xdr:colOff>
      <xdr:row>20</xdr:row>
      <xdr:rowOff>140208</xdr:rowOff>
    </xdr:from>
    <xdr:to>
      <xdr:col>9</xdr:col>
      <xdr:colOff>42633</xdr:colOff>
      <xdr:row>21</xdr:row>
      <xdr:rowOff>3476</xdr:rowOff>
    </xdr:to>
    <xdr:sp macro="" textlink="">
      <xdr:nvSpPr>
        <xdr:cNvPr id="498" name="Flowchart: Sort 497">
          <a:extLst>
            <a:ext uri="{FF2B5EF4-FFF2-40B4-BE49-F238E27FC236}">
              <a16:creationId xmlns:a16="http://schemas.microsoft.com/office/drawing/2014/main" id="{8195BE55-7C0F-476E-AE88-2578E0731F80}"/>
            </a:ext>
          </a:extLst>
        </xdr:cNvPr>
        <xdr:cNvSpPr/>
      </xdr:nvSpPr>
      <xdr:spPr>
        <a:xfrm rot="2593616">
          <a:off x="5600504" y="3707656"/>
          <a:ext cx="63757" cy="45719"/>
        </a:xfrm>
        <a:prstGeom prst="flowChartSor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9</xdr:col>
      <xdr:colOff>268651</xdr:colOff>
      <xdr:row>19</xdr:row>
      <xdr:rowOff>92987</xdr:rowOff>
    </xdr:from>
    <xdr:to>
      <xdr:col>9</xdr:col>
      <xdr:colOff>332408</xdr:colOff>
      <xdr:row>19</xdr:row>
      <xdr:rowOff>138706</xdr:rowOff>
    </xdr:to>
    <xdr:sp macro="" textlink="">
      <xdr:nvSpPr>
        <xdr:cNvPr id="499" name="Flowchart: Sort 498">
          <a:extLst>
            <a:ext uri="{FF2B5EF4-FFF2-40B4-BE49-F238E27FC236}">
              <a16:creationId xmlns:a16="http://schemas.microsoft.com/office/drawing/2014/main" id="{0B98C2B8-5EB3-4C1A-BAB8-4B4B8EDFA2CB}"/>
            </a:ext>
          </a:extLst>
        </xdr:cNvPr>
        <xdr:cNvSpPr/>
      </xdr:nvSpPr>
      <xdr:spPr>
        <a:xfrm>
          <a:off x="5890279" y="3477984"/>
          <a:ext cx="63757" cy="45719"/>
        </a:xfrm>
        <a:prstGeom prst="flowChartSor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9</xdr:col>
      <xdr:colOff>257918</xdr:colOff>
      <xdr:row>19</xdr:row>
      <xdr:rowOff>37179</xdr:rowOff>
    </xdr:from>
    <xdr:to>
      <xdr:col>9</xdr:col>
      <xdr:colOff>321675</xdr:colOff>
      <xdr:row>19</xdr:row>
      <xdr:rowOff>82898</xdr:rowOff>
    </xdr:to>
    <xdr:sp macro="" textlink="">
      <xdr:nvSpPr>
        <xdr:cNvPr id="500" name="Flowchart: Sort 499">
          <a:extLst>
            <a:ext uri="{FF2B5EF4-FFF2-40B4-BE49-F238E27FC236}">
              <a16:creationId xmlns:a16="http://schemas.microsoft.com/office/drawing/2014/main" id="{2A3A3B9E-C9FB-4311-B7C6-E2DCB048CCB2}"/>
            </a:ext>
          </a:extLst>
        </xdr:cNvPr>
        <xdr:cNvSpPr/>
      </xdr:nvSpPr>
      <xdr:spPr>
        <a:xfrm>
          <a:off x="5879546" y="3422176"/>
          <a:ext cx="63757" cy="45719"/>
        </a:xfrm>
        <a:prstGeom prst="flowChartSor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541253</xdr:colOff>
      <xdr:row>18</xdr:row>
      <xdr:rowOff>159529</xdr:rowOff>
    </xdr:from>
    <xdr:to>
      <xdr:col>8</xdr:col>
      <xdr:colOff>605010</xdr:colOff>
      <xdr:row>19</xdr:row>
      <xdr:rowOff>22797</xdr:rowOff>
    </xdr:to>
    <xdr:sp macro="" textlink="">
      <xdr:nvSpPr>
        <xdr:cNvPr id="501" name="Flowchart: Sort 500">
          <a:extLst>
            <a:ext uri="{FF2B5EF4-FFF2-40B4-BE49-F238E27FC236}">
              <a16:creationId xmlns:a16="http://schemas.microsoft.com/office/drawing/2014/main" id="{F53EAE32-DABE-411E-B456-44B36D97BF9C}"/>
            </a:ext>
          </a:extLst>
        </xdr:cNvPr>
        <xdr:cNvSpPr/>
      </xdr:nvSpPr>
      <xdr:spPr>
        <a:xfrm rot="1774278">
          <a:off x="5538256" y="3362075"/>
          <a:ext cx="63757" cy="45719"/>
        </a:xfrm>
        <a:prstGeom prst="flowChartSor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517642</xdr:colOff>
      <xdr:row>19</xdr:row>
      <xdr:rowOff>20007</xdr:rowOff>
    </xdr:from>
    <xdr:to>
      <xdr:col>8</xdr:col>
      <xdr:colOff>581399</xdr:colOff>
      <xdr:row>19</xdr:row>
      <xdr:rowOff>65726</xdr:rowOff>
    </xdr:to>
    <xdr:sp macro="" textlink="">
      <xdr:nvSpPr>
        <xdr:cNvPr id="502" name="Flowchart: Sort 501">
          <a:extLst>
            <a:ext uri="{FF2B5EF4-FFF2-40B4-BE49-F238E27FC236}">
              <a16:creationId xmlns:a16="http://schemas.microsoft.com/office/drawing/2014/main" id="{ED545ABA-2EB5-4A48-AA18-3BC9EFDDD48A}"/>
            </a:ext>
          </a:extLst>
        </xdr:cNvPr>
        <xdr:cNvSpPr/>
      </xdr:nvSpPr>
      <xdr:spPr>
        <a:xfrm rot="1774278">
          <a:off x="5514645" y="3405004"/>
          <a:ext cx="63757" cy="45719"/>
        </a:xfrm>
        <a:prstGeom prst="flowChartSor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434363</xdr:colOff>
      <xdr:row>19</xdr:row>
      <xdr:rowOff>28159</xdr:rowOff>
    </xdr:from>
    <xdr:to>
      <xdr:col>8</xdr:col>
      <xdr:colOff>480082</xdr:colOff>
      <xdr:row>19</xdr:row>
      <xdr:rowOff>91916</xdr:rowOff>
    </xdr:to>
    <xdr:sp macro="" textlink="">
      <xdr:nvSpPr>
        <xdr:cNvPr id="503" name="Flowchart: Sort 502">
          <a:extLst>
            <a:ext uri="{FF2B5EF4-FFF2-40B4-BE49-F238E27FC236}">
              <a16:creationId xmlns:a16="http://schemas.microsoft.com/office/drawing/2014/main" id="{F65DBBF5-E683-492A-BEA4-A393BFE97DBB}"/>
            </a:ext>
          </a:extLst>
        </xdr:cNvPr>
        <xdr:cNvSpPr/>
      </xdr:nvSpPr>
      <xdr:spPr>
        <a:xfrm rot="4496255">
          <a:off x="5422347" y="3422175"/>
          <a:ext cx="63757" cy="45719"/>
        </a:xfrm>
        <a:prstGeom prst="flowChartSor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470853</xdr:colOff>
      <xdr:row>19</xdr:row>
      <xdr:rowOff>43183</xdr:rowOff>
    </xdr:from>
    <xdr:to>
      <xdr:col>8</xdr:col>
      <xdr:colOff>516572</xdr:colOff>
      <xdr:row>19</xdr:row>
      <xdr:rowOff>106940</xdr:rowOff>
    </xdr:to>
    <xdr:sp macro="" textlink="">
      <xdr:nvSpPr>
        <xdr:cNvPr id="504" name="Flowchart: Sort 503">
          <a:extLst>
            <a:ext uri="{FF2B5EF4-FFF2-40B4-BE49-F238E27FC236}">
              <a16:creationId xmlns:a16="http://schemas.microsoft.com/office/drawing/2014/main" id="{A25F94B5-EC6E-4F2B-852A-FAE6ECF6BCF9}"/>
            </a:ext>
          </a:extLst>
        </xdr:cNvPr>
        <xdr:cNvSpPr/>
      </xdr:nvSpPr>
      <xdr:spPr>
        <a:xfrm rot="4496255">
          <a:off x="5458837" y="3437199"/>
          <a:ext cx="63757" cy="45719"/>
        </a:xfrm>
        <a:prstGeom prst="flowChartSor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289968</xdr:colOff>
      <xdr:row>29</xdr:row>
      <xdr:rowOff>37382</xdr:rowOff>
    </xdr:from>
    <xdr:to>
      <xdr:col>8</xdr:col>
      <xdr:colOff>442410</xdr:colOff>
      <xdr:row>29</xdr:row>
      <xdr:rowOff>100028</xdr:rowOff>
    </xdr:to>
    <xdr:sp macro="" textlink="">
      <xdr:nvSpPr>
        <xdr:cNvPr id="505" name="TextBox 169">
          <a:extLst>
            <a:ext uri="{FF2B5EF4-FFF2-40B4-BE49-F238E27FC236}">
              <a16:creationId xmlns:a16="http://schemas.microsoft.com/office/drawing/2014/main" id="{F40264F4-17A5-4AB8-B5AC-5E60DCE78D8E}"/>
            </a:ext>
          </a:extLst>
        </xdr:cNvPr>
        <xdr:cNvSpPr txBox="1"/>
      </xdr:nvSpPr>
      <xdr:spPr>
        <a:xfrm>
          <a:off x="5307445" y="5236567"/>
          <a:ext cx="152442" cy="62646"/>
        </a:xfrm>
        <a:prstGeom prst="rect">
          <a:avLst/>
        </a:prstGeom>
        <a:noFill/>
      </xdr:spPr>
      <xdr:txBody>
        <a:bodyPr wrap="square" lIns="0" tIns="0" rIns="0" bIns="0" rtlCol="0" anchor="ctr" anchorCtr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00" b="1"/>
            <a:t>T. 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7</xdr:row>
      <xdr:rowOff>152400</xdr:rowOff>
    </xdr:from>
    <xdr:to>
      <xdr:col>2</xdr:col>
      <xdr:colOff>190500</xdr:colOff>
      <xdr:row>10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EB72B48-6AAB-4D59-AFAB-927306FB7D89}"/>
            </a:ext>
          </a:extLst>
        </xdr:cNvPr>
        <xdr:cNvSpPr/>
      </xdr:nvSpPr>
      <xdr:spPr>
        <a:xfrm>
          <a:off x="1209675" y="1485900"/>
          <a:ext cx="200025" cy="457200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371475</xdr:colOff>
      <xdr:row>7</xdr:row>
      <xdr:rowOff>133350</xdr:rowOff>
    </xdr:from>
    <xdr:to>
      <xdr:col>8</xdr:col>
      <xdr:colOff>571500</xdr:colOff>
      <xdr:row>10</xdr:row>
      <xdr:rowOff>19050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3CEE3AC-4B08-4349-BAA7-90C33E372C0E}"/>
            </a:ext>
          </a:extLst>
        </xdr:cNvPr>
        <xdr:cNvSpPr/>
      </xdr:nvSpPr>
      <xdr:spPr>
        <a:xfrm>
          <a:off x="5248275" y="1466850"/>
          <a:ext cx="200025" cy="457200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209550</xdr:colOff>
      <xdr:row>8</xdr:row>
      <xdr:rowOff>47625</xdr:rowOff>
    </xdr:from>
    <xdr:to>
      <xdr:col>8</xdr:col>
      <xdr:colOff>342900</xdr:colOff>
      <xdr:row>8</xdr:row>
      <xdr:rowOff>57150</xdr:rowOff>
    </xdr:to>
    <xdr:sp macro="" textlink="">
      <xdr:nvSpPr>
        <xdr:cNvPr id="4" name="Freeform 3">
          <a:extLst>
            <a:ext uri="{FF2B5EF4-FFF2-40B4-BE49-F238E27FC236}">
              <a16:creationId xmlns:a16="http://schemas.microsoft.com/office/drawing/2014/main" id="{49B17B73-CE2D-4868-9D5F-87BA9E4191DD}"/>
            </a:ext>
          </a:extLst>
        </xdr:cNvPr>
        <xdr:cNvSpPr/>
      </xdr:nvSpPr>
      <xdr:spPr>
        <a:xfrm>
          <a:off x="1428750" y="1571625"/>
          <a:ext cx="3790950" cy="9525"/>
        </a:xfrm>
        <a:custGeom>
          <a:avLst/>
          <a:gdLst>
            <a:gd name="connsiteX0" fmla="*/ 0 w 3790950"/>
            <a:gd name="connsiteY0" fmla="*/ 9525 h 9525"/>
            <a:gd name="connsiteX1" fmla="*/ 3790950 w 3790950"/>
            <a:gd name="connsiteY1" fmla="*/ 0 h 9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3790950" h="9525">
              <a:moveTo>
                <a:pt x="0" y="9525"/>
              </a:moveTo>
              <a:lnTo>
                <a:pt x="3790950" y="0"/>
              </a:lnTo>
            </a:path>
          </a:pathLst>
        </a:cu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209550</xdr:colOff>
      <xdr:row>9</xdr:row>
      <xdr:rowOff>47625</xdr:rowOff>
    </xdr:from>
    <xdr:to>
      <xdr:col>8</xdr:col>
      <xdr:colOff>342900</xdr:colOff>
      <xdr:row>9</xdr:row>
      <xdr:rowOff>57150</xdr:rowOff>
    </xdr:to>
    <xdr:sp macro="" textlink="">
      <xdr:nvSpPr>
        <xdr:cNvPr id="5" name="Freeform 4">
          <a:extLst>
            <a:ext uri="{FF2B5EF4-FFF2-40B4-BE49-F238E27FC236}">
              <a16:creationId xmlns:a16="http://schemas.microsoft.com/office/drawing/2014/main" id="{6DA215E6-4809-4823-9CA3-EED2F52813FC}"/>
            </a:ext>
          </a:extLst>
        </xdr:cNvPr>
        <xdr:cNvSpPr/>
      </xdr:nvSpPr>
      <xdr:spPr>
        <a:xfrm>
          <a:off x="1428750" y="1762125"/>
          <a:ext cx="3790950" cy="9525"/>
        </a:xfrm>
        <a:custGeom>
          <a:avLst/>
          <a:gdLst>
            <a:gd name="connsiteX0" fmla="*/ 0 w 3790950"/>
            <a:gd name="connsiteY0" fmla="*/ 9525 h 9525"/>
            <a:gd name="connsiteX1" fmla="*/ 3790950 w 3790950"/>
            <a:gd name="connsiteY1" fmla="*/ 0 h 9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3790950" h="9525">
              <a:moveTo>
                <a:pt x="0" y="9525"/>
              </a:moveTo>
              <a:lnTo>
                <a:pt x="3790950" y="0"/>
              </a:lnTo>
            </a:path>
          </a:pathLst>
        </a:cu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428625</xdr:colOff>
      <xdr:row>7</xdr:row>
      <xdr:rowOff>95250</xdr:rowOff>
    </xdr:from>
    <xdr:to>
      <xdr:col>3</xdr:col>
      <xdr:colOff>571500</xdr:colOff>
      <xdr:row>10</xdr:row>
      <xdr:rowOff>9525</xdr:rowOff>
    </xdr:to>
    <xdr:sp macro="" textlink="">
      <xdr:nvSpPr>
        <xdr:cNvPr id="6" name="Flowchart: Sort 5">
          <a:extLst>
            <a:ext uri="{FF2B5EF4-FFF2-40B4-BE49-F238E27FC236}">
              <a16:creationId xmlns:a16="http://schemas.microsoft.com/office/drawing/2014/main" id="{84C09A07-9402-44FA-8940-191CAF3A9268}"/>
            </a:ext>
          </a:extLst>
        </xdr:cNvPr>
        <xdr:cNvSpPr/>
      </xdr:nvSpPr>
      <xdr:spPr>
        <a:xfrm flipH="1">
          <a:off x="2257425" y="1428750"/>
          <a:ext cx="142875" cy="485775"/>
        </a:xfrm>
        <a:prstGeom prst="flowChartSort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371474</xdr:colOff>
      <xdr:row>7</xdr:row>
      <xdr:rowOff>123825</xdr:rowOff>
    </xdr:from>
    <xdr:to>
      <xdr:col>5</xdr:col>
      <xdr:colOff>514349</xdr:colOff>
      <xdr:row>10</xdr:row>
      <xdr:rowOff>38100</xdr:rowOff>
    </xdr:to>
    <xdr:sp macro="" textlink="">
      <xdr:nvSpPr>
        <xdr:cNvPr id="7" name="Flowchart: Sort 6">
          <a:extLst>
            <a:ext uri="{FF2B5EF4-FFF2-40B4-BE49-F238E27FC236}">
              <a16:creationId xmlns:a16="http://schemas.microsoft.com/office/drawing/2014/main" id="{DDD7F321-CD74-4662-8AE4-54EB33651B4B}"/>
            </a:ext>
          </a:extLst>
        </xdr:cNvPr>
        <xdr:cNvSpPr/>
      </xdr:nvSpPr>
      <xdr:spPr>
        <a:xfrm flipH="1">
          <a:off x="3419474" y="1457325"/>
          <a:ext cx="142875" cy="485775"/>
        </a:xfrm>
        <a:prstGeom prst="flowChartSort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95250</xdr:colOff>
      <xdr:row>7</xdr:row>
      <xdr:rowOff>114300</xdr:rowOff>
    </xdr:from>
    <xdr:to>
      <xdr:col>4</xdr:col>
      <xdr:colOff>238125</xdr:colOff>
      <xdr:row>10</xdr:row>
      <xdr:rowOff>19050</xdr:rowOff>
    </xdr:to>
    <xdr:sp macro="" textlink="">
      <xdr:nvSpPr>
        <xdr:cNvPr id="8" name="Frame 7">
          <a:extLst>
            <a:ext uri="{FF2B5EF4-FFF2-40B4-BE49-F238E27FC236}">
              <a16:creationId xmlns:a16="http://schemas.microsoft.com/office/drawing/2014/main" id="{204361FF-4C1B-4849-BF8A-8ECF15A48AAE}"/>
            </a:ext>
          </a:extLst>
        </xdr:cNvPr>
        <xdr:cNvSpPr/>
      </xdr:nvSpPr>
      <xdr:spPr>
        <a:xfrm>
          <a:off x="2533650" y="1447800"/>
          <a:ext cx="142875" cy="476250"/>
        </a:xfrm>
        <a:prstGeom prst="frame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66675</xdr:colOff>
      <xdr:row>7</xdr:row>
      <xdr:rowOff>133350</xdr:rowOff>
    </xdr:from>
    <xdr:to>
      <xdr:col>5</xdr:col>
      <xdr:colOff>209550</xdr:colOff>
      <xdr:row>10</xdr:row>
      <xdr:rowOff>38100</xdr:rowOff>
    </xdr:to>
    <xdr:sp macro="" textlink="">
      <xdr:nvSpPr>
        <xdr:cNvPr id="9" name="Frame 8">
          <a:extLst>
            <a:ext uri="{FF2B5EF4-FFF2-40B4-BE49-F238E27FC236}">
              <a16:creationId xmlns:a16="http://schemas.microsoft.com/office/drawing/2014/main" id="{9B51591F-20E8-4B5D-B3FD-3BF92BB6CF5D}"/>
            </a:ext>
          </a:extLst>
        </xdr:cNvPr>
        <xdr:cNvSpPr/>
      </xdr:nvSpPr>
      <xdr:spPr>
        <a:xfrm>
          <a:off x="3114675" y="1466850"/>
          <a:ext cx="142875" cy="476250"/>
        </a:xfrm>
        <a:prstGeom prst="frame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3</xdr:col>
      <xdr:colOff>276225</xdr:colOff>
      <xdr:row>6</xdr:row>
      <xdr:rowOff>57150</xdr:rowOff>
    </xdr:from>
    <xdr:ext cx="431978" cy="283458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257B190-81F6-41E9-A17C-CD9590B81598}"/>
            </a:ext>
          </a:extLst>
        </xdr:cNvPr>
        <xdr:cNvSpPr txBox="1"/>
      </xdr:nvSpPr>
      <xdr:spPr>
        <a:xfrm>
          <a:off x="2105025" y="1200150"/>
          <a:ext cx="431978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T.10</a:t>
          </a:r>
        </a:p>
      </xdr:txBody>
    </xdr:sp>
    <xdr:clientData/>
  </xdr:oneCellAnchor>
  <xdr:oneCellAnchor>
    <xdr:from>
      <xdr:col>5</xdr:col>
      <xdr:colOff>266700</xdr:colOff>
      <xdr:row>6</xdr:row>
      <xdr:rowOff>66675</xdr:rowOff>
    </xdr:from>
    <xdr:ext cx="392352" cy="28345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E0BDBAC-9B4E-451E-A385-783F40C5F69B}"/>
            </a:ext>
          </a:extLst>
        </xdr:cNvPr>
        <xdr:cNvSpPr txBox="1"/>
      </xdr:nvSpPr>
      <xdr:spPr>
        <a:xfrm>
          <a:off x="3314700" y="1209675"/>
          <a:ext cx="392352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T. 9</a:t>
          </a:r>
        </a:p>
      </xdr:txBody>
    </xdr:sp>
    <xdr:clientData/>
  </xdr:oneCellAnchor>
  <xdr:oneCellAnchor>
    <xdr:from>
      <xdr:col>3</xdr:col>
      <xdr:colOff>428625</xdr:colOff>
      <xdr:row>10</xdr:row>
      <xdr:rowOff>19050</xdr:rowOff>
    </xdr:from>
    <xdr:ext cx="553735" cy="28345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B77F896-6625-46E4-9823-021CA2F17927}"/>
            </a:ext>
          </a:extLst>
        </xdr:cNvPr>
        <xdr:cNvSpPr txBox="1"/>
      </xdr:nvSpPr>
      <xdr:spPr>
        <a:xfrm>
          <a:off x="2257425" y="1924050"/>
          <a:ext cx="553735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Gantri</a:t>
          </a:r>
        </a:p>
      </xdr:txBody>
    </xdr:sp>
    <xdr:clientData/>
  </xdr:oneCellAnchor>
  <xdr:twoCellAnchor>
    <xdr:from>
      <xdr:col>4</xdr:col>
      <xdr:colOff>323850</xdr:colOff>
      <xdr:row>3</xdr:row>
      <xdr:rowOff>28575</xdr:rowOff>
    </xdr:from>
    <xdr:to>
      <xdr:col>4</xdr:col>
      <xdr:colOff>333375</xdr:colOff>
      <xdr:row>17</xdr:row>
      <xdr:rowOff>180975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A9614FC9-B834-454C-8490-5AF46E4E1E29}"/>
            </a:ext>
          </a:extLst>
        </xdr:cNvPr>
        <xdr:cNvCxnSpPr/>
      </xdr:nvCxnSpPr>
      <xdr:spPr>
        <a:xfrm flipH="1">
          <a:off x="2762250" y="600075"/>
          <a:ext cx="9525" cy="2819400"/>
        </a:xfrm>
        <a:prstGeom prst="line">
          <a:avLst/>
        </a:prstGeom>
        <a:ln w="190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3</xdr:row>
      <xdr:rowOff>28575</xdr:rowOff>
    </xdr:from>
    <xdr:to>
      <xdr:col>4</xdr:col>
      <xdr:colOff>561975</xdr:colOff>
      <xdr:row>17</xdr:row>
      <xdr:rowOff>180975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7939ED7-1555-496A-82D9-4EE91A282281}"/>
            </a:ext>
          </a:extLst>
        </xdr:cNvPr>
        <xdr:cNvCxnSpPr/>
      </xdr:nvCxnSpPr>
      <xdr:spPr>
        <a:xfrm flipH="1">
          <a:off x="2990850" y="600075"/>
          <a:ext cx="9525" cy="2819400"/>
        </a:xfrm>
        <a:prstGeom prst="line">
          <a:avLst/>
        </a:prstGeom>
        <a:ln w="190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147640</xdr:colOff>
      <xdr:row>1</xdr:row>
      <xdr:rowOff>100013</xdr:rowOff>
    </xdr:from>
    <xdr:to>
      <xdr:col>5</xdr:col>
      <xdr:colOff>100015</xdr:colOff>
      <xdr:row>3</xdr:row>
      <xdr:rowOff>61913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0BD29C-5F47-4AFC-947E-001ED33094F0}"/>
            </a:ext>
          </a:extLst>
        </xdr:cNvPr>
        <xdr:cNvSpPr/>
      </xdr:nvSpPr>
      <xdr:spPr>
        <a:xfrm rot="5400000">
          <a:off x="2695578" y="180975"/>
          <a:ext cx="342900" cy="561975"/>
        </a:xfrm>
        <a:prstGeom prst="rect">
          <a:avLst/>
        </a:prstGeom>
        <a:solidFill>
          <a:srgbClr val="00B0F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128590</xdr:colOff>
      <xdr:row>17</xdr:row>
      <xdr:rowOff>80965</xdr:rowOff>
    </xdr:from>
    <xdr:to>
      <xdr:col>5</xdr:col>
      <xdr:colOff>80965</xdr:colOff>
      <xdr:row>19</xdr:row>
      <xdr:rowOff>42865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533218E-2588-43A3-A609-800F94B05388}"/>
            </a:ext>
          </a:extLst>
        </xdr:cNvPr>
        <xdr:cNvSpPr/>
      </xdr:nvSpPr>
      <xdr:spPr>
        <a:xfrm rot="5400000">
          <a:off x="2676528" y="3209927"/>
          <a:ext cx="342900" cy="561975"/>
        </a:xfrm>
        <a:prstGeom prst="rect">
          <a:avLst/>
        </a:prstGeom>
        <a:solidFill>
          <a:srgbClr val="00B0F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8</xdr:col>
      <xdr:colOff>95250</xdr:colOff>
      <xdr:row>5</xdr:row>
      <xdr:rowOff>180975</xdr:rowOff>
    </xdr:from>
    <xdr:ext cx="907297" cy="283458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7370F04-C91D-4A59-9A68-2F063B6D0340}"/>
            </a:ext>
          </a:extLst>
        </xdr:cNvPr>
        <xdr:cNvSpPr txBox="1"/>
      </xdr:nvSpPr>
      <xdr:spPr>
        <a:xfrm>
          <a:off x="4972050" y="1133475"/>
          <a:ext cx="907297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GI SERPONG</a:t>
          </a:r>
        </a:p>
      </xdr:txBody>
    </xdr:sp>
    <xdr:clientData/>
  </xdr:oneCellAnchor>
  <xdr:oneCellAnchor>
    <xdr:from>
      <xdr:col>1</xdr:col>
      <xdr:colOff>66675</xdr:colOff>
      <xdr:row>5</xdr:row>
      <xdr:rowOff>171450</xdr:rowOff>
    </xdr:from>
    <xdr:ext cx="1070425" cy="283458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CBAA9A0-9F0B-4DA0-85EA-ABB68A0D10E5}"/>
            </a:ext>
          </a:extLst>
        </xdr:cNvPr>
        <xdr:cNvSpPr txBox="1"/>
      </xdr:nvSpPr>
      <xdr:spPr>
        <a:xfrm>
          <a:off x="676275" y="1123950"/>
          <a:ext cx="1070425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GIS LENGKONG</a:t>
          </a:r>
        </a:p>
      </xdr:txBody>
    </xdr:sp>
    <xdr:clientData/>
  </xdr:oneCellAnchor>
  <xdr:oneCellAnchor>
    <xdr:from>
      <xdr:col>3</xdr:col>
      <xdr:colOff>552450</xdr:colOff>
      <xdr:row>19</xdr:row>
      <xdr:rowOff>85725</xdr:rowOff>
    </xdr:from>
    <xdr:ext cx="1036228" cy="283458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797F42C-EABE-48A8-8D63-AAD6ADE43A3E}"/>
            </a:ext>
          </a:extLst>
        </xdr:cNvPr>
        <xdr:cNvSpPr txBox="1"/>
      </xdr:nvSpPr>
      <xdr:spPr>
        <a:xfrm>
          <a:off x="2381250" y="3705225"/>
          <a:ext cx="1036228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GITET GANDUL</a:t>
          </a:r>
        </a:p>
      </xdr:txBody>
    </xdr:sp>
    <xdr:clientData/>
  </xdr:oneCellAnchor>
  <xdr:oneCellAnchor>
    <xdr:from>
      <xdr:col>3</xdr:col>
      <xdr:colOff>504825</xdr:colOff>
      <xdr:row>0</xdr:row>
      <xdr:rowOff>0</xdr:rowOff>
    </xdr:from>
    <xdr:ext cx="944267" cy="283458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EC9620F-3B41-48C2-8F2F-DDE8D6F64D13}"/>
            </a:ext>
          </a:extLst>
        </xdr:cNvPr>
        <xdr:cNvSpPr txBox="1"/>
      </xdr:nvSpPr>
      <xdr:spPr>
        <a:xfrm>
          <a:off x="2333625" y="0"/>
          <a:ext cx="944267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GI</a:t>
          </a:r>
          <a:r>
            <a:rPr lang="en-US" sz="1100" baseline="0"/>
            <a:t> BALARAJA</a:t>
          </a:r>
          <a:endParaRPr lang="en-US" sz="1100"/>
        </a:p>
      </xdr:txBody>
    </xdr:sp>
    <xdr:clientData/>
  </xdr:oneCellAnchor>
  <xdr:oneCellAnchor>
    <xdr:from>
      <xdr:col>4</xdr:col>
      <xdr:colOff>571500</xdr:colOff>
      <xdr:row>10</xdr:row>
      <xdr:rowOff>9525</xdr:rowOff>
    </xdr:from>
    <xdr:ext cx="553735" cy="28345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40BB281-7093-4854-B078-55A4D3169405}"/>
            </a:ext>
          </a:extLst>
        </xdr:cNvPr>
        <xdr:cNvSpPr txBox="1"/>
      </xdr:nvSpPr>
      <xdr:spPr>
        <a:xfrm>
          <a:off x="3009900" y="1914525"/>
          <a:ext cx="553735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Gantri</a:t>
          </a:r>
        </a:p>
      </xdr:txBody>
    </xdr:sp>
    <xdr:clientData/>
  </xdr:oneCellAnchor>
  <xdr:twoCellAnchor>
    <xdr:from>
      <xdr:col>3</xdr:col>
      <xdr:colOff>557211</xdr:colOff>
      <xdr:row>4</xdr:row>
      <xdr:rowOff>57149</xdr:rowOff>
    </xdr:from>
    <xdr:to>
      <xdr:col>4</xdr:col>
      <xdr:colOff>447675</xdr:colOff>
      <xdr:row>4</xdr:row>
      <xdr:rowOff>185738</xdr:rowOff>
    </xdr:to>
    <xdr:sp macro="" textlink="">
      <xdr:nvSpPr>
        <xdr:cNvPr id="22" name="Flowchart: Sort 21">
          <a:extLst>
            <a:ext uri="{FF2B5EF4-FFF2-40B4-BE49-F238E27FC236}">
              <a16:creationId xmlns:a16="http://schemas.microsoft.com/office/drawing/2014/main" id="{3161BEAE-61D3-4D80-B373-D0207C8B3443}"/>
            </a:ext>
          </a:extLst>
        </xdr:cNvPr>
        <xdr:cNvSpPr/>
      </xdr:nvSpPr>
      <xdr:spPr>
        <a:xfrm rot="5400000" flipH="1">
          <a:off x="2571748" y="633412"/>
          <a:ext cx="128589" cy="500064"/>
        </a:xfrm>
        <a:prstGeom prst="flowChartSort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509586</xdr:colOff>
      <xdr:row>12</xdr:row>
      <xdr:rowOff>19049</xdr:rowOff>
    </xdr:from>
    <xdr:to>
      <xdr:col>4</xdr:col>
      <xdr:colOff>400050</xdr:colOff>
      <xdr:row>12</xdr:row>
      <xdr:rowOff>147638</xdr:rowOff>
    </xdr:to>
    <xdr:sp macro="" textlink="">
      <xdr:nvSpPr>
        <xdr:cNvPr id="23" name="Flowchart: Sort 22">
          <a:extLst>
            <a:ext uri="{FF2B5EF4-FFF2-40B4-BE49-F238E27FC236}">
              <a16:creationId xmlns:a16="http://schemas.microsoft.com/office/drawing/2014/main" id="{CC6E8E6B-63A1-4203-8175-81869A8082C5}"/>
            </a:ext>
          </a:extLst>
        </xdr:cNvPr>
        <xdr:cNvSpPr/>
      </xdr:nvSpPr>
      <xdr:spPr>
        <a:xfrm rot="5400000" flipH="1">
          <a:off x="2524123" y="2119312"/>
          <a:ext cx="128589" cy="500064"/>
        </a:xfrm>
        <a:prstGeom prst="flowChartSort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4</xdr:col>
      <xdr:colOff>590550</xdr:colOff>
      <xdr:row>5</xdr:row>
      <xdr:rowOff>57150</xdr:rowOff>
    </xdr:from>
    <xdr:ext cx="1124271" cy="28345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1DA1DE3-3A89-4A41-8AA2-23E15D0DBD94}"/>
            </a:ext>
          </a:extLst>
        </xdr:cNvPr>
        <xdr:cNvSpPr txBox="1"/>
      </xdr:nvSpPr>
      <xdr:spPr>
        <a:xfrm>
          <a:off x="3028950" y="1009650"/>
          <a:ext cx="1124271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T. 189 /  SIRKIT 1</a:t>
          </a:r>
        </a:p>
      </xdr:txBody>
    </xdr:sp>
    <xdr:clientData/>
  </xdr:oneCellAnchor>
  <xdr:oneCellAnchor>
    <xdr:from>
      <xdr:col>5</xdr:col>
      <xdr:colOff>409575</xdr:colOff>
      <xdr:row>11</xdr:row>
      <xdr:rowOff>152400</xdr:rowOff>
    </xdr:from>
    <xdr:ext cx="525780" cy="283458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989A1C7-F421-43C9-95B7-2BD90E2E2960}"/>
            </a:ext>
          </a:extLst>
        </xdr:cNvPr>
        <xdr:cNvSpPr txBox="1"/>
      </xdr:nvSpPr>
      <xdr:spPr>
        <a:xfrm>
          <a:off x="3457575" y="2247900"/>
          <a:ext cx="525780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T. 190</a:t>
          </a:r>
        </a:p>
      </xdr:txBody>
    </xdr:sp>
    <xdr:clientData/>
  </xdr:oneCellAnchor>
  <xdr:twoCellAnchor>
    <xdr:from>
      <xdr:col>4</xdr:col>
      <xdr:colOff>471486</xdr:colOff>
      <xdr:row>4</xdr:row>
      <xdr:rowOff>76199</xdr:rowOff>
    </xdr:from>
    <xdr:to>
      <xdr:col>5</xdr:col>
      <xdr:colOff>361950</xdr:colOff>
      <xdr:row>5</xdr:row>
      <xdr:rowOff>14288</xdr:rowOff>
    </xdr:to>
    <xdr:sp macro="" textlink="">
      <xdr:nvSpPr>
        <xdr:cNvPr id="26" name="Flowchart: Sort 25">
          <a:extLst>
            <a:ext uri="{FF2B5EF4-FFF2-40B4-BE49-F238E27FC236}">
              <a16:creationId xmlns:a16="http://schemas.microsoft.com/office/drawing/2014/main" id="{ABA7EC76-0C4F-4FBB-B197-82EDBD1F2BF8}"/>
            </a:ext>
          </a:extLst>
        </xdr:cNvPr>
        <xdr:cNvSpPr/>
      </xdr:nvSpPr>
      <xdr:spPr>
        <a:xfrm rot="5400000" flipH="1">
          <a:off x="3095623" y="652462"/>
          <a:ext cx="128589" cy="500064"/>
        </a:xfrm>
        <a:prstGeom prst="flowChartSort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481011</xdr:colOff>
      <xdr:row>11</xdr:row>
      <xdr:rowOff>180974</xdr:rowOff>
    </xdr:from>
    <xdr:to>
      <xdr:col>5</xdr:col>
      <xdr:colOff>371475</xdr:colOff>
      <xdr:row>12</xdr:row>
      <xdr:rowOff>119063</xdr:rowOff>
    </xdr:to>
    <xdr:sp macro="" textlink="">
      <xdr:nvSpPr>
        <xdr:cNvPr id="27" name="Flowchart: Sort 26">
          <a:extLst>
            <a:ext uri="{FF2B5EF4-FFF2-40B4-BE49-F238E27FC236}">
              <a16:creationId xmlns:a16="http://schemas.microsoft.com/office/drawing/2014/main" id="{7AD057AF-0178-414C-A249-46A7115BC58F}"/>
            </a:ext>
          </a:extLst>
        </xdr:cNvPr>
        <xdr:cNvSpPr/>
      </xdr:nvSpPr>
      <xdr:spPr>
        <a:xfrm rot="5400000" flipH="1">
          <a:off x="3105148" y="2090737"/>
          <a:ext cx="128589" cy="500064"/>
        </a:xfrm>
        <a:prstGeom prst="flowChartSort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2</xdr:col>
      <xdr:colOff>95250</xdr:colOff>
      <xdr:row>3</xdr:row>
      <xdr:rowOff>123825</xdr:rowOff>
    </xdr:from>
    <xdr:ext cx="1124271" cy="283458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4A38459-85D1-4358-BDC2-563475DEEB17}"/>
            </a:ext>
          </a:extLst>
        </xdr:cNvPr>
        <xdr:cNvSpPr txBox="1"/>
      </xdr:nvSpPr>
      <xdr:spPr>
        <a:xfrm>
          <a:off x="1314450" y="695325"/>
          <a:ext cx="1124271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T. 188 /  SIRKIT 2</a:t>
          </a:r>
        </a:p>
      </xdr:txBody>
    </xdr:sp>
    <xdr:clientData/>
  </xdr:oneCellAnchor>
  <xdr:oneCellAnchor>
    <xdr:from>
      <xdr:col>2</xdr:col>
      <xdr:colOff>533400</xdr:colOff>
      <xdr:row>11</xdr:row>
      <xdr:rowOff>171450</xdr:rowOff>
    </xdr:from>
    <xdr:ext cx="525780" cy="283458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D98937F-05D3-41C1-8663-E7AD201733A0}"/>
            </a:ext>
          </a:extLst>
        </xdr:cNvPr>
        <xdr:cNvSpPr txBox="1"/>
      </xdr:nvSpPr>
      <xdr:spPr>
        <a:xfrm>
          <a:off x="1752600" y="2266950"/>
          <a:ext cx="525780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T. 189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7</xdr:row>
      <xdr:rowOff>152400</xdr:rowOff>
    </xdr:from>
    <xdr:to>
      <xdr:col>2</xdr:col>
      <xdr:colOff>190500</xdr:colOff>
      <xdr:row>10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27685F-7456-475B-BF00-3E8A838DA128}"/>
            </a:ext>
          </a:extLst>
        </xdr:cNvPr>
        <xdr:cNvSpPr/>
      </xdr:nvSpPr>
      <xdr:spPr>
        <a:xfrm>
          <a:off x="1209675" y="1485900"/>
          <a:ext cx="200025" cy="457200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371475</xdr:colOff>
      <xdr:row>7</xdr:row>
      <xdr:rowOff>133350</xdr:rowOff>
    </xdr:from>
    <xdr:to>
      <xdr:col>8</xdr:col>
      <xdr:colOff>571500</xdr:colOff>
      <xdr:row>10</xdr:row>
      <xdr:rowOff>19050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700F061-0D3F-4763-80A8-E16C1251A10F}"/>
            </a:ext>
          </a:extLst>
        </xdr:cNvPr>
        <xdr:cNvSpPr/>
      </xdr:nvSpPr>
      <xdr:spPr>
        <a:xfrm>
          <a:off x="5248275" y="1466850"/>
          <a:ext cx="200025" cy="457200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209550</xdr:colOff>
      <xdr:row>8</xdr:row>
      <xdr:rowOff>47625</xdr:rowOff>
    </xdr:from>
    <xdr:to>
      <xdr:col>8</xdr:col>
      <xdr:colOff>342900</xdr:colOff>
      <xdr:row>8</xdr:row>
      <xdr:rowOff>57150</xdr:rowOff>
    </xdr:to>
    <xdr:sp macro="" textlink="">
      <xdr:nvSpPr>
        <xdr:cNvPr id="4" name="Freeform 3">
          <a:extLst>
            <a:ext uri="{FF2B5EF4-FFF2-40B4-BE49-F238E27FC236}">
              <a16:creationId xmlns:a16="http://schemas.microsoft.com/office/drawing/2014/main" id="{6F705467-17EA-4DA2-8254-05EB250509BE}"/>
            </a:ext>
          </a:extLst>
        </xdr:cNvPr>
        <xdr:cNvSpPr/>
      </xdr:nvSpPr>
      <xdr:spPr>
        <a:xfrm>
          <a:off x="1428750" y="1571625"/>
          <a:ext cx="3790950" cy="9525"/>
        </a:xfrm>
        <a:custGeom>
          <a:avLst/>
          <a:gdLst>
            <a:gd name="connsiteX0" fmla="*/ 0 w 3790950"/>
            <a:gd name="connsiteY0" fmla="*/ 9525 h 9525"/>
            <a:gd name="connsiteX1" fmla="*/ 3790950 w 3790950"/>
            <a:gd name="connsiteY1" fmla="*/ 0 h 9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3790950" h="9525">
              <a:moveTo>
                <a:pt x="0" y="9525"/>
              </a:moveTo>
              <a:lnTo>
                <a:pt x="3790950" y="0"/>
              </a:lnTo>
            </a:path>
          </a:pathLst>
        </a:cu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209550</xdr:colOff>
      <xdr:row>9</xdr:row>
      <xdr:rowOff>47625</xdr:rowOff>
    </xdr:from>
    <xdr:to>
      <xdr:col>8</xdr:col>
      <xdr:colOff>342900</xdr:colOff>
      <xdr:row>9</xdr:row>
      <xdr:rowOff>57150</xdr:rowOff>
    </xdr:to>
    <xdr:sp macro="" textlink="">
      <xdr:nvSpPr>
        <xdr:cNvPr id="5" name="Freeform 4">
          <a:extLst>
            <a:ext uri="{FF2B5EF4-FFF2-40B4-BE49-F238E27FC236}">
              <a16:creationId xmlns:a16="http://schemas.microsoft.com/office/drawing/2014/main" id="{C11D3A88-362D-404B-996F-2F6234BF6A01}"/>
            </a:ext>
          </a:extLst>
        </xdr:cNvPr>
        <xdr:cNvSpPr/>
      </xdr:nvSpPr>
      <xdr:spPr>
        <a:xfrm>
          <a:off x="1428750" y="1762125"/>
          <a:ext cx="3790950" cy="9525"/>
        </a:xfrm>
        <a:custGeom>
          <a:avLst/>
          <a:gdLst>
            <a:gd name="connsiteX0" fmla="*/ 0 w 3790950"/>
            <a:gd name="connsiteY0" fmla="*/ 9525 h 9525"/>
            <a:gd name="connsiteX1" fmla="*/ 3790950 w 3790950"/>
            <a:gd name="connsiteY1" fmla="*/ 0 h 9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3790950" h="9525">
              <a:moveTo>
                <a:pt x="0" y="9525"/>
              </a:moveTo>
              <a:lnTo>
                <a:pt x="3790950" y="0"/>
              </a:lnTo>
            </a:path>
          </a:pathLst>
        </a:cu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428625</xdr:colOff>
      <xdr:row>7</xdr:row>
      <xdr:rowOff>95250</xdr:rowOff>
    </xdr:from>
    <xdr:to>
      <xdr:col>3</xdr:col>
      <xdr:colOff>571500</xdr:colOff>
      <xdr:row>10</xdr:row>
      <xdr:rowOff>9525</xdr:rowOff>
    </xdr:to>
    <xdr:sp macro="" textlink="">
      <xdr:nvSpPr>
        <xdr:cNvPr id="6" name="Flowchart: Sort 5">
          <a:extLst>
            <a:ext uri="{FF2B5EF4-FFF2-40B4-BE49-F238E27FC236}">
              <a16:creationId xmlns:a16="http://schemas.microsoft.com/office/drawing/2014/main" id="{3AA83541-6B5C-48D1-986C-D74F08A9AA85}"/>
            </a:ext>
          </a:extLst>
        </xdr:cNvPr>
        <xdr:cNvSpPr/>
      </xdr:nvSpPr>
      <xdr:spPr>
        <a:xfrm flipH="1">
          <a:off x="2257425" y="1428750"/>
          <a:ext cx="142875" cy="485775"/>
        </a:xfrm>
        <a:prstGeom prst="flowChartSort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371474</xdr:colOff>
      <xdr:row>7</xdr:row>
      <xdr:rowOff>123825</xdr:rowOff>
    </xdr:from>
    <xdr:to>
      <xdr:col>5</xdr:col>
      <xdr:colOff>514349</xdr:colOff>
      <xdr:row>10</xdr:row>
      <xdr:rowOff>38100</xdr:rowOff>
    </xdr:to>
    <xdr:sp macro="" textlink="">
      <xdr:nvSpPr>
        <xdr:cNvPr id="7" name="Flowchart: Sort 6">
          <a:extLst>
            <a:ext uri="{FF2B5EF4-FFF2-40B4-BE49-F238E27FC236}">
              <a16:creationId xmlns:a16="http://schemas.microsoft.com/office/drawing/2014/main" id="{FEE44949-1CC6-4379-B46F-09B3922AD215}"/>
            </a:ext>
          </a:extLst>
        </xdr:cNvPr>
        <xdr:cNvSpPr/>
      </xdr:nvSpPr>
      <xdr:spPr>
        <a:xfrm flipH="1">
          <a:off x="3419474" y="1457325"/>
          <a:ext cx="142875" cy="485775"/>
        </a:xfrm>
        <a:prstGeom prst="flowChartSort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95250</xdr:colOff>
      <xdr:row>7</xdr:row>
      <xdr:rowOff>114300</xdr:rowOff>
    </xdr:from>
    <xdr:to>
      <xdr:col>4</xdr:col>
      <xdr:colOff>238125</xdr:colOff>
      <xdr:row>10</xdr:row>
      <xdr:rowOff>19050</xdr:rowOff>
    </xdr:to>
    <xdr:sp macro="" textlink="">
      <xdr:nvSpPr>
        <xdr:cNvPr id="8" name="Frame 7">
          <a:extLst>
            <a:ext uri="{FF2B5EF4-FFF2-40B4-BE49-F238E27FC236}">
              <a16:creationId xmlns:a16="http://schemas.microsoft.com/office/drawing/2014/main" id="{FF573469-A545-47D6-A435-AC7BB0275502}"/>
            </a:ext>
          </a:extLst>
        </xdr:cNvPr>
        <xdr:cNvSpPr/>
      </xdr:nvSpPr>
      <xdr:spPr>
        <a:xfrm>
          <a:off x="2533650" y="1447800"/>
          <a:ext cx="142875" cy="476250"/>
        </a:xfrm>
        <a:prstGeom prst="frame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66675</xdr:colOff>
      <xdr:row>7</xdr:row>
      <xdr:rowOff>133350</xdr:rowOff>
    </xdr:from>
    <xdr:to>
      <xdr:col>5</xdr:col>
      <xdr:colOff>209550</xdr:colOff>
      <xdr:row>10</xdr:row>
      <xdr:rowOff>38100</xdr:rowOff>
    </xdr:to>
    <xdr:sp macro="" textlink="">
      <xdr:nvSpPr>
        <xdr:cNvPr id="9" name="Frame 8">
          <a:extLst>
            <a:ext uri="{FF2B5EF4-FFF2-40B4-BE49-F238E27FC236}">
              <a16:creationId xmlns:a16="http://schemas.microsoft.com/office/drawing/2014/main" id="{87221F3E-27A3-45DF-B59F-C841265A444B}"/>
            </a:ext>
          </a:extLst>
        </xdr:cNvPr>
        <xdr:cNvSpPr/>
      </xdr:nvSpPr>
      <xdr:spPr>
        <a:xfrm>
          <a:off x="3114675" y="1466850"/>
          <a:ext cx="142875" cy="476250"/>
        </a:xfrm>
        <a:prstGeom prst="frame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3</xdr:col>
      <xdr:colOff>276225</xdr:colOff>
      <xdr:row>6</xdr:row>
      <xdr:rowOff>57150</xdr:rowOff>
    </xdr:from>
    <xdr:ext cx="454379" cy="283458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DA26E16-0958-4D7A-8F0A-71A85BA12B89}"/>
            </a:ext>
          </a:extLst>
        </xdr:cNvPr>
        <xdr:cNvSpPr txBox="1"/>
      </xdr:nvSpPr>
      <xdr:spPr>
        <a:xfrm>
          <a:off x="2105025" y="1200150"/>
          <a:ext cx="454379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T. 25</a:t>
          </a:r>
        </a:p>
      </xdr:txBody>
    </xdr:sp>
    <xdr:clientData/>
  </xdr:oneCellAnchor>
  <xdr:oneCellAnchor>
    <xdr:from>
      <xdr:col>5</xdr:col>
      <xdr:colOff>266700</xdr:colOff>
      <xdr:row>6</xdr:row>
      <xdr:rowOff>66675</xdr:rowOff>
    </xdr:from>
    <xdr:ext cx="457581" cy="28345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938FF5B-DC07-47B0-A349-082B793FBD23}"/>
            </a:ext>
          </a:extLst>
        </xdr:cNvPr>
        <xdr:cNvSpPr txBox="1"/>
      </xdr:nvSpPr>
      <xdr:spPr>
        <a:xfrm>
          <a:off x="3314700" y="1209675"/>
          <a:ext cx="457581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T. 24 </a:t>
          </a:r>
        </a:p>
      </xdr:txBody>
    </xdr:sp>
    <xdr:clientData/>
  </xdr:oneCellAnchor>
  <xdr:oneCellAnchor>
    <xdr:from>
      <xdr:col>3</xdr:col>
      <xdr:colOff>428625</xdr:colOff>
      <xdr:row>10</xdr:row>
      <xdr:rowOff>19050</xdr:rowOff>
    </xdr:from>
    <xdr:ext cx="553735" cy="28345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41A3AFF-5AB9-4E42-A10F-181553B6551F}"/>
            </a:ext>
          </a:extLst>
        </xdr:cNvPr>
        <xdr:cNvSpPr txBox="1"/>
      </xdr:nvSpPr>
      <xdr:spPr>
        <a:xfrm>
          <a:off x="2257425" y="1924050"/>
          <a:ext cx="553735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Gantri</a:t>
          </a:r>
        </a:p>
      </xdr:txBody>
    </xdr:sp>
    <xdr:clientData/>
  </xdr:oneCellAnchor>
  <xdr:twoCellAnchor>
    <xdr:from>
      <xdr:col>4</xdr:col>
      <xdr:colOff>323850</xdr:colOff>
      <xdr:row>3</xdr:row>
      <xdr:rowOff>28575</xdr:rowOff>
    </xdr:from>
    <xdr:to>
      <xdr:col>4</xdr:col>
      <xdr:colOff>333375</xdr:colOff>
      <xdr:row>17</xdr:row>
      <xdr:rowOff>180975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907955B8-BF47-49CC-ABC3-372F5AE467FD}"/>
            </a:ext>
          </a:extLst>
        </xdr:cNvPr>
        <xdr:cNvCxnSpPr/>
      </xdr:nvCxnSpPr>
      <xdr:spPr>
        <a:xfrm flipH="1">
          <a:off x="2762250" y="600075"/>
          <a:ext cx="9525" cy="2819400"/>
        </a:xfrm>
        <a:prstGeom prst="line">
          <a:avLst/>
        </a:prstGeom>
        <a:ln w="190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3</xdr:row>
      <xdr:rowOff>28575</xdr:rowOff>
    </xdr:from>
    <xdr:to>
      <xdr:col>4</xdr:col>
      <xdr:colOff>561975</xdr:colOff>
      <xdr:row>17</xdr:row>
      <xdr:rowOff>180975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FBD6B80-8C25-41D2-91F0-DB383F16BAF7}"/>
            </a:ext>
          </a:extLst>
        </xdr:cNvPr>
        <xdr:cNvCxnSpPr/>
      </xdr:nvCxnSpPr>
      <xdr:spPr>
        <a:xfrm flipH="1">
          <a:off x="2990850" y="600075"/>
          <a:ext cx="9525" cy="2819400"/>
        </a:xfrm>
        <a:prstGeom prst="line">
          <a:avLst/>
        </a:prstGeom>
        <a:ln w="190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147640</xdr:colOff>
      <xdr:row>1</xdr:row>
      <xdr:rowOff>100013</xdr:rowOff>
    </xdr:from>
    <xdr:to>
      <xdr:col>5</xdr:col>
      <xdr:colOff>100015</xdr:colOff>
      <xdr:row>3</xdr:row>
      <xdr:rowOff>61913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CC7C3E1-0C9B-47DC-A836-E50F74F1F1F6}"/>
            </a:ext>
          </a:extLst>
        </xdr:cNvPr>
        <xdr:cNvSpPr/>
      </xdr:nvSpPr>
      <xdr:spPr>
        <a:xfrm rot="5400000">
          <a:off x="2695578" y="180975"/>
          <a:ext cx="342900" cy="561975"/>
        </a:xfrm>
        <a:prstGeom prst="rect">
          <a:avLst/>
        </a:prstGeom>
        <a:solidFill>
          <a:srgbClr val="00B0F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128590</xdr:colOff>
      <xdr:row>17</xdr:row>
      <xdr:rowOff>80965</xdr:rowOff>
    </xdr:from>
    <xdr:to>
      <xdr:col>5</xdr:col>
      <xdr:colOff>80965</xdr:colOff>
      <xdr:row>19</xdr:row>
      <xdr:rowOff>42865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4D693B9-A04D-42E3-B537-220EC2C824CC}"/>
            </a:ext>
          </a:extLst>
        </xdr:cNvPr>
        <xdr:cNvSpPr/>
      </xdr:nvSpPr>
      <xdr:spPr>
        <a:xfrm rot="5400000">
          <a:off x="2676528" y="3209927"/>
          <a:ext cx="342900" cy="561975"/>
        </a:xfrm>
        <a:prstGeom prst="rect">
          <a:avLst/>
        </a:prstGeom>
        <a:solidFill>
          <a:srgbClr val="00B0F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8</xdr:col>
      <xdr:colOff>95250</xdr:colOff>
      <xdr:row>5</xdr:row>
      <xdr:rowOff>180975</xdr:rowOff>
    </xdr:from>
    <xdr:ext cx="906195" cy="283458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1784156-F4AF-4A92-8D5F-28D5EF20C039}"/>
            </a:ext>
          </a:extLst>
        </xdr:cNvPr>
        <xdr:cNvSpPr txBox="1"/>
      </xdr:nvSpPr>
      <xdr:spPr>
        <a:xfrm>
          <a:off x="4972050" y="1133475"/>
          <a:ext cx="906195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GI  BINTARO</a:t>
          </a:r>
        </a:p>
      </xdr:txBody>
    </xdr:sp>
    <xdr:clientData/>
  </xdr:oneCellAnchor>
  <xdr:oneCellAnchor>
    <xdr:from>
      <xdr:col>1</xdr:col>
      <xdr:colOff>200025</xdr:colOff>
      <xdr:row>5</xdr:row>
      <xdr:rowOff>171450</xdr:rowOff>
    </xdr:from>
    <xdr:ext cx="929613" cy="283458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D309D70-F328-4D33-83EE-5F4D4B2C7AA3}"/>
            </a:ext>
          </a:extLst>
        </xdr:cNvPr>
        <xdr:cNvSpPr txBox="1"/>
      </xdr:nvSpPr>
      <xdr:spPr>
        <a:xfrm>
          <a:off x="809625" y="1123950"/>
          <a:ext cx="929613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GI</a:t>
          </a:r>
          <a:r>
            <a:rPr lang="en-US" sz="1100" baseline="0"/>
            <a:t>  SERPONG</a:t>
          </a:r>
          <a:endParaRPr lang="en-US" sz="1100"/>
        </a:p>
      </xdr:txBody>
    </xdr:sp>
    <xdr:clientData/>
  </xdr:oneCellAnchor>
  <xdr:oneCellAnchor>
    <xdr:from>
      <xdr:col>3</xdr:col>
      <xdr:colOff>552450</xdr:colOff>
      <xdr:row>19</xdr:row>
      <xdr:rowOff>85725</xdr:rowOff>
    </xdr:from>
    <xdr:ext cx="988588" cy="283458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69BBC9A-E03B-45C3-962C-CBBDB4680E14}"/>
            </a:ext>
          </a:extLst>
        </xdr:cNvPr>
        <xdr:cNvSpPr txBox="1"/>
      </xdr:nvSpPr>
      <xdr:spPr>
        <a:xfrm>
          <a:off x="2381250" y="3705225"/>
          <a:ext cx="988588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GITET KMBGN</a:t>
          </a:r>
        </a:p>
      </xdr:txBody>
    </xdr:sp>
    <xdr:clientData/>
  </xdr:oneCellAnchor>
  <xdr:oneCellAnchor>
    <xdr:from>
      <xdr:col>3</xdr:col>
      <xdr:colOff>504825</xdr:colOff>
      <xdr:row>0</xdr:row>
      <xdr:rowOff>0</xdr:rowOff>
    </xdr:from>
    <xdr:ext cx="904221" cy="283458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FDDD7DE-842A-484A-9458-4870BBD4F5CD}"/>
            </a:ext>
          </a:extLst>
        </xdr:cNvPr>
        <xdr:cNvSpPr txBox="1"/>
      </xdr:nvSpPr>
      <xdr:spPr>
        <a:xfrm>
          <a:off x="2333625" y="0"/>
          <a:ext cx="904221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GIS GANDUL</a:t>
          </a:r>
        </a:p>
      </xdr:txBody>
    </xdr:sp>
    <xdr:clientData/>
  </xdr:oneCellAnchor>
  <xdr:oneCellAnchor>
    <xdr:from>
      <xdr:col>4</xdr:col>
      <xdr:colOff>571500</xdr:colOff>
      <xdr:row>10</xdr:row>
      <xdr:rowOff>9525</xdr:rowOff>
    </xdr:from>
    <xdr:ext cx="556853" cy="28345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8036F0C-3680-49CA-889D-D54E658CC8C2}"/>
            </a:ext>
          </a:extLst>
        </xdr:cNvPr>
        <xdr:cNvSpPr txBox="1"/>
      </xdr:nvSpPr>
      <xdr:spPr>
        <a:xfrm>
          <a:off x="3009900" y="1914525"/>
          <a:ext cx="556853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Gantri </a:t>
          </a:r>
        </a:p>
      </xdr:txBody>
    </xdr:sp>
    <xdr:clientData/>
  </xdr:oneCellAnchor>
  <xdr:twoCellAnchor>
    <xdr:from>
      <xdr:col>4</xdr:col>
      <xdr:colOff>176211</xdr:colOff>
      <xdr:row>6</xdr:row>
      <xdr:rowOff>38099</xdr:rowOff>
    </xdr:from>
    <xdr:to>
      <xdr:col>5</xdr:col>
      <xdr:colOff>66675</xdr:colOff>
      <xdr:row>6</xdr:row>
      <xdr:rowOff>166688</xdr:rowOff>
    </xdr:to>
    <xdr:sp macro="" textlink="">
      <xdr:nvSpPr>
        <xdr:cNvPr id="22" name="Flowchart: Sort 21">
          <a:extLst>
            <a:ext uri="{FF2B5EF4-FFF2-40B4-BE49-F238E27FC236}">
              <a16:creationId xmlns:a16="http://schemas.microsoft.com/office/drawing/2014/main" id="{4EF17452-30DA-4554-BEA9-BCD646C770FF}"/>
            </a:ext>
          </a:extLst>
        </xdr:cNvPr>
        <xdr:cNvSpPr/>
      </xdr:nvSpPr>
      <xdr:spPr>
        <a:xfrm rot="5400000" flipH="1">
          <a:off x="2800348" y="995362"/>
          <a:ext cx="128589" cy="500064"/>
        </a:xfrm>
        <a:prstGeom prst="flowChartSort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176211</xdr:colOff>
      <xdr:row>11</xdr:row>
      <xdr:rowOff>57149</xdr:rowOff>
    </xdr:from>
    <xdr:to>
      <xdr:col>5</xdr:col>
      <xdr:colOff>66675</xdr:colOff>
      <xdr:row>11</xdr:row>
      <xdr:rowOff>185738</xdr:rowOff>
    </xdr:to>
    <xdr:sp macro="" textlink="">
      <xdr:nvSpPr>
        <xdr:cNvPr id="23" name="Flowchart: Sort 22">
          <a:extLst>
            <a:ext uri="{FF2B5EF4-FFF2-40B4-BE49-F238E27FC236}">
              <a16:creationId xmlns:a16="http://schemas.microsoft.com/office/drawing/2014/main" id="{D65C21D0-14CE-4FB2-A32D-858329087127}"/>
            </a:ext>
          </a:extLst>
        </xdr:cNvPr>
        <xdr:cNvSpPr/>
      </xdr:nvSpPr>
      <xdr:spPr>
        <a:xfrm rot="5400000" flipH="1">
          <a:off x="2800348" y="1966912"/>
          <a:ext cx="128589" cy="500064"/>
        </a:xfrm>
        <a:prstGeom prst="flowChartSort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4</xdr:col>
      <xdr:colOff>590550</xdr:colOff>
      <xdr:row>5</xdr:row>
      <xdr:rowOff>57150</xdr:rowOff>
    </xdr:from>
    <xdr:ext cx="454379" cy="28345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4E25221-ADA5-4745-8F0F-9438F145FC83}"/>
            </a:ext>
          </a:extLst>
        </xdr:cNvPr>
        <xdr:cNvSpPr txBox="1"/>
      </xdr:nvSpPr>
      <xdr:spPr>
        <a:xfrm>
          <a:off x="3028950" y="1009650"/>
          <a:ext cx="454379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T. 47</a:t>
          </a:r>
        </a:p>
      </xdr:txBody>
    </xdr:sp>
    <xdr:clientData/>
  </xdr:oneCellAnchor>
  <xdr:oneCellAnchor>
    <xdr:from>
      <xdr:col>4</xdr:col>
      <xdr:colOff>600075</xdr:colOff>
      <xdr:row>11</xdr:row>
      <xdr:rowOff>76200</xdr:rowOff>
    </xdr:from>
    <xdr:ext cx="454379" cy="283458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8534347-61A2-4AEF-ACBD-0492B4240C13}"/>
            </a:ext>
          </a:extLst>
        </xdr:cNvPr>
        <xdr:cNvSpPr txBox="1"/>
      </xdr:nvSpPr>
      <xdr:spPr>
        <a:xfrm>
          <a:off x="3038475" y="2171700"/>
          <a:ext cx="454379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T. 48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7</xdr:row>
      <xdr:rowOff>152400</xdr:rowOff>
    </xdr:from>
    <xdr:to>
      <xdr:col>2</xdr:col>
      <xdr:colOff>190500</xdr:colOff>
      <xdr:row>10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1CFA7A-3EA2-43C9-B5DC-F80C6D585B48}"/>
            </a:ext>
          </a:extLst>
        </xdr:cNvPr>
        <xdr:cNvSpPr/>
      </xdr:nvSpPr>
      <xdr:spPr>
        <a:xfrm>
          <a:off x="1209675" y="1485900"/>
          <a:ext cx="200025" cy="457200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371475</xdr:colOff>
      <xdr:row>7</xdr:row>
      <xdr:rowOff>133350</xdr:rowOff>
    </xdr:from>
    <xdr:to>
      <xdr:col>8</xdr:col>
      <xdr:colOff>571500</xdr:colOff>
      <xdr:row>10</xdr:row>
      <xdr:rowOff>19050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9E5C63A-2B05-417C-8BF1-75640DB40C1F}"/>
            </a:ext>
          </a:extLst>
        </xdr:cNvPr>
        <xdr:cNvSpPr/>
      </xdr:nvSpPr>
      <xdr:spPr>
        <a:xfrm>
          <a:off x="5248275" y="1466850"/>
          <a:ext cx="200025" cy="457200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209550</xdr:colOff>
      <xdr:row>8</xdr:row>
      <xdr:rowOff>47625</xdr:rowOff>
    </xdr:from>
    <xdr:to>
      <xdr:col>8</xdr:col>
      <xdr:colOff>342900</xdr:colOff>
      <xdr:row>8</xdr:row>
      <xdr:rowOff>57150</xdr:rowOff>
    </xdr:to>
    <xdr:sp macro="" textlink="">
      <xdr:nvSpPr>
        <xdr:cNvPr id="4" name="Freeform 3">
          <a:extLst>
            <a:ext uri="{FF2B5EF4-FFF2-40B4-BE49-F238E27FC236}">
              <a16:creationId xmlns:a16="http://schemas.microsoft.com/office/drawing/2014/main" id="{20BFBEF4-35EC-4F85-9144-4FEDEAC827B9}"/>
            </a:ext>
          </a:extLst>
        </xdr:cNvPr>
        <xdr:cNvSpPr/>
      </xdr:nvSpPr>
      <xdr:spPr>
        <a:xfrm>
          <a:off x="1428750" y="1571625"/>
          <a:ext cx="3790950" cy="9525"/>
        </a:xfrm>
        <a:custGeom>
          <a:avLst/>
          <a:gdLst>
            <a:gd name="connsiteX0" fmla="*/ 0 w 3790950"/>
            <a:gd name="connsiteY0" fmla="*/ 9525 h 9525"/>
            <a:gd name="connsiteX1" fmla="*/ 3790950 w 3790950"/>
            <a:gd name="connsiteY1" fmla="*/ 0 h 9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3790950" h="9525">
              <a:moveTo>
                <a:pt x="0" y="9525"/>
              </a:moveTo>
              <a:lnTo>
                <a:pt x="3790950" y="0"/>
              </a:lnTo>
            </a:path>
          </a:pathLst>
        </a:cu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171450</xdr:colOff>
      <xdr:row>7</xdr:row>
      <xdr:rowOff>180975</xdr:rowOff>
    </xdr:from>
    <xdr:to>
      <xdr:col>4</xdr:col>
      <xdr:colOff>314325</xdr:colOff>
      <xdr:row>10</xdr:row>
      <xdr:rowOff>95250</xdr:rowOff>
    </xdr:to>
    <xdr:sp macro="" textlink="">
      <xdr:nvSpPr>
        <xdr:cNvPr id="5" name="Flowchart: Sort 4">
          <a:extLst>
            <a:ext uri="{FF2B5EF4-FFF2-40B4-BE49-F238E27FC236}">
              <a16:creationId xmlns:a16="http://schemas.microsoft.com/office/drawing/2014/main" id="{32F11B39-019E-4F08-8EE6-9EDC447186BA}"/>
            </a:ext>
          </a:extLst>
        </xdr:cNvPr>
        <xdr:cNvSpPr/>
      </xdr:nvSpPr>
      <xdr:spPr>
        <a:xfrm flipH="1">
          <a:off x="2609850" y="1514475"/>
          <a:ext cx="142875" cy="485775"/>
        </a:xfrm>
        <a:prstGeom prst="flowChartSort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542924</xdr:colOff>
      <xdr:row>7</xdr:row>
      <xdr:rowOff>152400</xdr:rowOff>
    </xdr:from>
    <xdr:to>
      <xdr:col>5</xdr:col>
      <xdr:colOff>76199</xdr:colOff>
      <xdr:row>10</xdr:row>
      <xdr:rowOff>66675</xdr:rowOff>
    </xdr:to>
    <xdr:sp macro="" textlink="">
      <xdr:nvSpPr>
        <xdr:cNvPr id="6" name="Flowchart: Sort 5">
          <a:extLst>
            <a:ext uri="{FF2B5EF4-FFF2-40B4-BE49-F238E27FC236}">
              <a16:creationId xmlns:a16="http://schemas.microsoft.com/office/drawing/2014/main" id="{44798F60-946A-4116-B3E1-F6B981CADA85}"/>
            </a:ext>
          </a:extLst>
        </xdr:cNvPr>
        <xdr:cNvSpPr/>
      </xdr:nvSpPr>
      <xdr:spPr>
        <a:xfrm flipH="1">
          <a:off x="2981324" y="1485900"/>
          <a:ext cx="142875" cy="485775"/>
        </a:xfrm>
        <a:prstGeom prst="flowChartSort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4</xdr:col>
      <xdr:colOff>28575</xdr:colOff>
      <xdr:row>6</xdr:row>
      <xdr:rowOff>85725</xdr:rowOff>
    </xdr:from>
    <xdr:ext cx="392352" cy="2834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704516B-DC3E-481A-B0D7-474BE5C907E0}"/>
            </a:ext>
          </a:extLst>
        </xdr:cNvPr>
        <xdr:cNvSpPr txBox="1"/>
      </xdr:nvSpPr>
      <xdr:spPr>
        <a:xfrm>
          <a:off x="2466975" y="1228725"/>
          <a:ext cx="392352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T. 9</a:t>
          </a:r>
        </a:p>
      </xdr:txBody>
    </xdr:sp>
    <xdr:clientData/>
  </xdr:oneCellAnchor>
  <xdr:oneCellAnchor>
    <xdr:from>
      <xdr:col>4</xdr:col>
      <xdr:colOff>476250</xdr:colOff>
      <xdr:row>6</xdr:row>
      <xdr:rowOff>66675</xdr:rowOff>
    </xdr:from>
    <xdr:ext cx="469592" cy="283458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6A66A6E-B402-4438-BC19-24FFD79CA900}"/>
            </a:ext>
          </a:extLst>
        </xdr:cNvPr>
        <xdr:cNvSpPr txBox="1"/>
      </xdr:nvSpPr>
      <xdr:spPr>
        <a:xfrm>
          <a:off x="2914650" y="1209675"/>
          <a:ext cx="469592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T.</a:t>
          </a:r>
          <a:r>
            <a:rPr lang="en-US" sz="1100" baseline="0"/>
            <a:t> 8b</a:t>
          </a:r>
          <a:r>
            <a:rPr lang="en-US" sz="1100"/>
            <a:t> </a:t>
          </a:r>
        </a:p>
      </xdr:txBody>
    </xdr:sp>
    <xdr:clientData/>
  </xdr:oneCellAnchor>
  <xdr:twoCellAnchor>
    <xdr:from>
      <xdr:col>4</xdr:col>
      <xdr:colOff>323850</xdr:colOff>
      <xdr:row>10</xdr:row>
      <xdr:rowOff>9525</xdr:rowOff>
    </xdr:from>
    <xdr:to>
      <xdr:col>4</xdr:col>
      <xdr:colOff>323851</xdr:colOff>
      <xdr:row>17</xdr:row>
      <xdr:rowOff>180975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87DAEE59-E9F5-4CCC-8D83-E5448866A8D4}"/>
            </a:ext>
          </a:extLst>
        </xdr:cNvPr>
        <xdr:cNvCxnSpPr/>
      </xdr:nvCxnSpPr>
      <xdr:spPr>
        <a:xfrm>
          <a:off x="2762250" y="1914525"/>
          <a:ext cx="1" cy="150495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9</xdr:row>
      <xdr:rowOff>161925</xdr:rowOff>
    </xdr:from>
    <xdr:to>
      <xdr:col>4</xdr:col>
      <xdr:colOff>552451</xdr:colOff>
      <xdr:row>17</xdr:row>
      <xdr:rowOff>180975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B87B3A2-ED28-459A-A962-C6217B9ED85D}"/>
            </a:ext>
          </a:extLst>
        </xdr:cNvPr>
        <xdr:cNvCxnSpPr/>
      </xdr:nvCxnSpPr>
      <xdr:spPr>
        <a:xfrm>
          <a:off x="2981325" y="1876425"/>
          <a:ext cx="9526" cy="154305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128590</xdr:colOff>
      <xdr:row>17</xdr:row>
      <xdr:rowOff>80965</xdr:rowOff>
    </xdr:from>
    <xdr:to>
      <xdr:col>5</xdr:col>
      <xdr:colOff>80965</xdr:colOff>
      <xdr:row>19</xdr:row>
      <xdr:rowOff>42865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F55AE57-CD5C-4431-8507-50F419BBB122}"/>
            </a:ext>
          </a:extLst>
        </xdr:cNvPr>
        <xdr:cNvSpPr/>
      </xdr:nvSpPr>
      <xdr:spPr>
        <a:xfrm rot="5400000">
          <a:off x="2676528" y="3209927"/>
          <a:ext cx="342900" cy="561975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8</xdr:col>
      <xdr:colOff>95250</xdr:colOff>
      <xdr:row>5</xdr:row>
      <xdr:rowOff>180975</xdr:rowOff>
    </xdr:from>
    <xdr:ext cx="1191135" cy="28345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8A9FACF-ABB1-453D-BF3D-FB4B44EA4894}"/>
            </a:ext>
          </a:extLst>
        </xdr:cNvPr>
        <xdr:cNvSpPr txBox="1"/>
      </xdr:nvSpPr>
      <xdr:spPr>
        <a:xfrm>
          <a:off x="4972050" y="1133475"/>
          <a:ext cx="1191135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GI  PETUKANGAN</a:t>
          </a:r>
        </a:p>
      </xdr:txBody>
    </xdr:sp>
    <xdr:clientData/>
  </xdr:oneCellAnchor>
  <xdr:oneCellAnchor>
    <xdr:from>
      <xdr:col>1</xdr:col>
      <xdr:colOff>200025</xdr:colOff>
      <xdr:row>5</xdr:row>
      <xdr:rowOff>171450</xdr:rowOff>
    </xdr:from>
    <xdr:ext cx="929613" cy="28345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0328B7C-18BD-47F5-8781-6E9CDF37A4BF}"/>
            </a:ext>
          </a:extLst>
        </xdr:cNvPr>
        <xdr:cNvSpPr txBox="1"/>
      </xdr:nvSpPr>
      <xdr:spPr>
        <a:xfrm>
          <a:off x="809625" y="1123950"/>
          <a:ext cx="929613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GI</a:t>
          </a:r>
          <a:r>
            <a:rPr lang="en-US" sz="1100" baseline="0"/>
            <a:t>  SERPONG</a:t>
          </a:r>
          <a:endParaRPr lang="en-US" sz="1100"/>
        </a:p>
      </xdr:txBody>
    </xdr:sp>
    <xdr:clientData/>
  </xdr:oneCellAnchor>
  <xdr:oneCellAnchor>
    <xdr:from>
      <xdr:col>3</xdr:col>
      <xdr:colOff>552450</xdr:colOff>
      <xdr:row>19</xdr:row>
      <xdr:rowOff>85725</xdr:rowOff>
    </xdr:from>
    <xdr:ext cx="727544" cy="283458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384E599-33DE-45ED-B9D0-E6C2D1EC87FF}"/>
            </a:ext>
          </a:extLst>
        </xdr:cNvPr>
        <xdr:cNvSpPr txBox="1"/>
      </xdr:nvSpPr>
      <xdr:spPr>
        <a:xfrm>
          <a:off x="2381250" y="3705225"/>
          <a:ext cx="727544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BINTARO</a:t>
          </a:r>
        </a:p>
      </xdr:txBody>
    </xdr:sp>
    <xdr:clientData/>
  </xdr:oneCellAnchor>
  <xdr:oneCellAnchor>
    <xdr:from>
      <xdr:col>3</xdr:col>
      <xdr:colOff>504825</xdr:colOff>
      <xdr:row>0</xdr:row>
      <xdr:rowOff>0</xdr:rowOff>
    </xdr:from>
    <xdr:ext cx="904221" cy="283458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D604570-AC2B-4180-8BD7-0F6E94637F49}"/>
            </a:ext>
          </a:extLst>
        </xdr:cNvPr>
        <xdr:cNvSpPr txBox="1"/>
      </xdr:nvSpPr>
      <xdr:spPr>
        <a:xfrm>
          <a:off x="2333625" y="0"/>
          <a:ext cx="904221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GIS GANDUL</a:t>
          </a:r>
        </a:p>
      </xdr:txBody>
    </xdr:sp>
    <xdr:clientData/>
  </xdr:oneCellAnchor>
  <xdr:oneCellAnchor>
    <xdr:from>
      <xdr:col>4</xdr:col>
      <xdr:colOff>590550</xdr:colOff>
      <xdr:row>11</xdr:row>
      <xdr:rowOff>76200</xdr:rowOff>
    </xdr:from>
    <xdr:ext cx="194454" cy="28345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ED1F0F-4203-4128-9ADD-13127D2BA108}"/>
            </a:ext>
          </a:extLst>
        </xdr:cNvPr>
        <xdr:cNvSpPr txBox="1"/>
      </xdr:nvSpPr>
      <xdr:spPr>
        <a:xfrm>
          <a:off x="3028950" y="21717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38101</xdr:colOff>
      <xdr:row>10</xdr:row>
      <xdr:rowOff>9525</xdr:rowOff>
    </xdr:from>
    <xdr:to>
      <xdr:col>4</xdr:col>
      <xdr:colOff>323851</xdr:colOff>
      <xdr:row>10</xdr:row>
      <xdr:rowOff>9526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9C9E224-E909-410E-BACC-AAE73FBD01E2}"/>
            </a:ext>
          </a:extLst>
        </xdr:cNvPr>
        <xdr:cNvCxnSpPr/>
      </xdr:nvCxnSpPr>
      <xdr:spPr>
        <a:xfrm rot="5400000">
          <a:off x="2009775" y="1162051"/>
          <a:ext cx="1" cy="150495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542927</xdr:colOff>
      <xdr:row>9</xdr:row>
      <xdr:rowOff>142878</xdr:rowOff>
    </xdr:from>
    <xdr:to>
      <xdr:col>8</xdr:col>
      <xdr:colOff>371475</xdr:colOff>
      <xdr:row>9</xdr:row>
      <xdr:rowOff>180977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E7E7CFC-3132-4AD7-B8CD-0A0BD85DB296}"/>
            </a:ext>
          </a:extLst>
        </xdr:cNvPr>
        <xdr:cNvCxnSpPr/>
      </xdr:nvCxnSpPr>
      <xdr:spPr>
        <a:xfrm flipH="1">
          <a:off x="2981327" y="1857378"/>
          <a:ext cx="2266948" cy="38099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342900</xdr:colOff>
      <xdr:row>6</xdr:row>
      <xdr:rowOff>133350</xdr:rowOff>
    </xdr:from>
    <xdr:ext cx="577964" cy="283458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7BEA0F2-B82F-4A94-BD48-D34834412B01}"/>
            </a:ext>
          </a:extLst>
        </xdr:cNvPr>
        <xdr:cNvSpPr txBox="1"/>
      </xdr:nvSpPr>
      <xdr:spPr>
        <a:xfrm>
          <a:off x="4000500" y="1276350"/>
          <a:ext cx="577964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sirkit 2</a:t>
          </a:r>
        </a:p>
      </xdr:txBody>
    </xdr:sp>
    <xdr:clientData/>
  </xdr:oneCellAnchor>
  <xdr:twoCellAnchor>
    <xdr:from>
      <xdr:col>5</xdr:col>
      <xdr:colOff>161924</xdr:colOff>
      <xdr:row>7</xdr:row>
      <xdr:rowOff>152400</xdr:rowOff>
    </xdr:from>
    <xdr:to>
      <xdr:col>5</xdr:col>
      <xdr:colOff>304799</xdr:colOff>
      <xdr:row>10</xdr:row>
      <xdr:rowOff>66675</xdr:rowOff>
    </xdr:to>
    <xdr:sp macro="" textlink="">
      <xdr:nvSpPr>
        <xdr:cNvPr id="20" name="Flowchart: Sort 19">
          <a:extLst>
            <a:ext uri="{FF2B5EF4-FFF2-40B4-BE49-F238E27FC236}">
              <a16:creationId xmlns:a16="http://schemas.microsoft.com/office/drawing/2014/main" id="{69AADC4C-68C7-4051-AA6D-892757F73958}"/>
            </a:ext>
          </a:extLst>
        </xdr:cNvPr>
        <xdr:cNvSpPr/>
      </xdr:nvSpPr>
      <xdr:spPr>
        <a:xfrm flipH="1">
          <a:off x="3209924" y="1485900"/>
          <a:ext cx="142875" cy="485775"/>
        </a:xfrm>
        <a:prstGeom prst="flowChartSort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5</xdr:col>
      <xdr:colOff>190500</xdr:colOff>
      <xdr:row>6</xdr:row>
      <xdr:rowOff>76200</xdr:rowOff>
    </xdr:from>
    <xdr:ext cx="459935" cy="28345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A93BC38-9486-41D4-B029-45AC20542F4D}"/>
            </a:ext>
          </a:extLst>
        </xdr:cNvPr>
        <xdr:cNvSpPr txBox="1"/>
      </xdr:nvSpPr>
      <xdr:spPr>
        <a:xfrm>
          <a:off x="3238500" y="1219200"/>
          <a:ext cx="459935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T.</a:t>
          </a:r>
          <a:r>
            <a:rPr lang="en-US" sz="1100" baseline="0"/>
            <a:t> 8a</a:t>
          </a:r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7</xdr:row>
      <xdr:rowOff>152400</xdr:rowOff>
    </xdr:from>
    <xdr:to>
      <xdr:col>2</xdr:col>
      <xdr:colOff>190500</xdr:colOff>
      <xdr:row>10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DA6D049-E110-493A-BA44-884F2404D2EA}"/>
            </a:ext>
          </a:extLst>
        </xdr:cNvPr>
        <xdr:cNvSpPr/>
      </xdr:nvSpPr>
      <xdr:spPr>
        <a:xfrm>
          <a:off x="1209675" y="1485900"/>
          <a:ext cx="200025" cy="457200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371475</xdr:colOff>
      <xdr:row>7</xdr:row>
      <xdr:rowOff>133350</xdr:rowOff>
    </xdr:from>
    <xdr:to>
      <xdr:col>8</xdr:col>
      <xdr:colOff>571500</xdr:colOff>
      <xdr:row>10</xdr:row>
      <xdr:rowOff>19050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0EA0D15-EC31-45E3-BE1A-8D47C1E1F8F0}"/>
            </a:ext>
          </a:extLst>
        </xdr:cNvPr>
        <xdr:cNvSpPr/>
      </xdr:nvSpPr>
      <xdr:spPr>
        <a:xfrm>
          <a:off x="5248275" y="1466850"/>
          <a:ext cx="200025" cy="457200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209550</xdr:colOff>
      <xdr:row>8</xdr:row>
      <xdr:rowOff>47625</xdr:rowOff>
    </xdr:from>
    <xdr:to>
      <xdr:col>8</xdr:col>
      <xdr:colOff>342900</xdr:colOff>
      <xdr:row>8</xdr:row>
      <xdr:rowOff>57150</xdr:rowOff>
    </xdr:to>
    <xdr:sp macro="" textlink="">
      <xdr:nvSpPr>
        <xdr:cNvPr id="4" name="Freeform 3">
          <a:extLst>
            <a:ext uri="{FF2B5EF4-FFF2-40B4-BE49-F238E27FC236}">
              <a16:creationId xmlns:a16="http://schemas.microsoft.com/office/drawing/2014/main" id="{7723BFEA-9A65-436B-8762-AE208D5565C0}"/>
            </a:ext>
          </a:extLst>
        </xdr:cNvPr>
        <xdr:cNvSpPr/>
      </xdr:nvSpPr>
      <xdr:spPr>
        <a:xfrm>
          <a:off x="1428750" y="1571625"/>
          <a:ext cx="3790950" cy="9525"/>
        </a:xfrm>
        <a:custGeom>
          <a:avLst/>
          <a:gdLst>
            <a:gd name="connsiteX0" fmla="*/ 0 w 3790950"/>
            <a:gd name="connsiteY0" fmla="*/ 9525 h 9525"/>
            <a:gd name="connsiteX1" fmla="*/ 3790950 w 3790950"/>
            <a:gd name="connsiteY1" fmla="*/ 0 h 9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3790950" h="9525">
              <a:moveTo>
                <a:pt x="0" y="9525"/>
              </a:moveTo>
              <a:lnTo>
                <a:pt x="3790950" y="0"/>
              </a:lnTo>
            </a:path>
          </a:pathLst>
        </a:cu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209550</xdr:colOff>
      <xdr:row>9</xdr:row>
      <xdr:rowOff>47625</xdr:rowOff>
    </xdr:from>
    <xdr:to>
      <xdr:col>8</xdr:col>
      <xdr:colOff>342900</xdr:colOff>
      <xdr:row>9</xdr:row>
      <xdr:rowOff>57150</xdr:rowOff>
    </xdr:to>
    <xdr:sp macro="" textlink="">
      <xdr:nvSpPr>
        <xdr:cNvPr id="5" name="Freeform 4">
          <a:extLst>
            <a:ext uri="{FF2B5EF4-FFF2-40B4-BE49-F238E27FC236}">
              <a16:creationId xmlns:a16="http://schemas.microsoft.com/office/drawing/2014/main" id="{871947D5-7125-4AE9-9159-02CF6FE73FF7}"/>
            </a:ext>
          </a:extLst>
        </xdr:cNvPr>
        <xdr:cNvSpPr/>
      </xdr:nvSpPr>
      <xdr:spPr>
        <a:xfrm>
          <a:off x="1428750" y="1762125"/>
          <a:ext cx="3790950" cy="9525"/>
        </a:xfrm>
        <a:custGeom>
          <a:avLst/>
          <a:gdLst>
            <a:gd name="connsiteX0" fmla="*/ 0 w 3790950"/>
            <a:gd name="connsiteY0" fmla="*/ 9525 h 9525"/>
            <a:gd name="connsiteX1" fmla="*/ 3790950 w 3790950"/>
            <a:gd name="connsiteY1" fmla="*/ 0 h 9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3790950" h="9525">
              <a:moveTo>
                <a:pt x="0" y="9525"/>
              </a:moveTo>
              <a:lnTo>
                <a:pt x="3790950" y="0"/>
              </a:lnTo>
            </a:path>
          </a:pathLst>
        </a:cu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428625</xdr:colOff>
      <xdr:row>7</xdr:row>
      <xdr:rowOff>95250</xdr:rowOff>
    </xdr:from>
    <xdr:to>
      <xdr:col>3</xdr:col>
      <xdr:colOff>571500</xdr:colOff>
      <xdr:row>10</xdr:row>
      <xdr:rowOff>9525</xdr:rowOff>
    </xdr:to>
    <xdr:sp macro="" textlink="">
      <xdr:nvSpPr>
        <xdr:cNvPr id="6" name="Flowchart: Sort 5">
          <a:extLst>
            <a:ext uri="{FF2B5EF4-FFF2-40B4-BE49-F238E27FC236}">
              <a16:creationId xmlns:a16="http://schemas.microsoft.com/office/drawing/2014/main" id="{F21E4340-12F0-498F-9407-C9D4787986B9}"/>
            </a:ext>
          </a:extLst>
        </xdr:cNvPr>
        <xdr:cNvSpPr/>
      </xdr:nvSpPr>
      <xdr:spPr>
        <a:xfrm flipH="1">
          <a:off x="2257425" y="1428750"/>
          <a:ext cx="142875" cy="485775"/>
        </a:xfrm>
        <a:prstGeom prst="flowChartSort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371474</xdr:colOff>
      <xdr:row>7</xdr:row>
      <xdr:rowOff>123825</xdr:rowOff>
    </xdr:from>
    <xdr:to>
      <xdr:col>5</xdr:col>
      <xdr:colOff>514349</xdr:colOff>
      <xdr:row>10</xdr:row>
      <xdr:rowOff>38100</xdr:rowOff>
    </xdr:to>
    <xdr:sp macro="" textlink="">
      <xdr:nvSpPr>
        <xdr:cNvPr id="7" name="Flowchart: Sort 6">
          <a:extLst>
            <a:ext uri="{FF2B5EF4-FFF2-40B4-BE49-F238E27FC236}">
              <a16:creationId xmlns:a16="http://schemas.microsoft.com/office/drawing/2014/main" id="{9695E72B-0F87-4464-BF63-807317526939}"/>
            </a:ext>
          </a:extLst>
        </xdr:cNvPr>
        <xdr:cNvSpPr/>
      </xdr:nvSpPr>
      <xdr:spPr>
        <a:xfrm flipH="1">
          <a:off x="3419474" y="1457325"/>
          <a:ext cx="142875" cy="485775"/>
        </a:xfrm>
        <a:prstGeom prst="flowChartSort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95250</xdr:colOff>
      <xdr:row>7</xdr:row>
      <xdr:rowOff>114300</xdr:rowOff>
    </xdr:from>
    <xdr:to>
      <xdr:col>4</xdr:col>
      <xdr:colOff>238125</xdr:colOff>
      <xdr:row>10</xdr:row>
      <xdr:rowOff>19050</xdr:rowOff>
    </xdr:to>
    <xdr:sp macro="" textlink="">
      <xdr:nvSpPr>
        <xdr:cNvPr id="8" name="Frame 7">
          <a:extLst>
            <a:ext uri="{FF2B5EF4-FFF2-40B4-BE49-F238E27FC236}">
              <a16:creationId xmlns:a16="http://schemas.microsoft.com/office/drawing/2014/main" id="{F984A453-B335-43F9-BB38-5E6196B83C35}"/>
            </a:ext>
          </a:extLst>
        </xdr:cNvPr>
        <xdr:cNvSpPr/>
      </xdr:nvSpPr>
      <xdr:spPr>
        <a:xfrm>
          <a:off x="2533650" y="1447800"/>
          <a:ext cx="142875" cy="476250"/>
        </a:xfrm>
        <a:prstGeom prst="frame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66675</xdr:colOff>
      <xdr:row>7</xdr:row>
      <xdr:rowOff>133350</xdr:rowOff>
    </xdr:from>
    <xdr:to>
      <xdr:col>5</xdr:col>
      <xdr:colOff>209550</xdr:colOff>
      <xdr:row>10</xdr:row>
      <xdr:rowOff>38100</xdr:rowOff>
    </xdr:to>
    <xdr:sp macro="" textlink="">
      <xdr:nvSpPr>
        <xdr:cNvPr id="9" name="Frame 8">
          <a:extLst>
            <a:ext uri="{FF2B5EF4-FFF2-40B4-BE49-F238E27FC236}">
              <a16:creationId xmlns:a16="http://schemas.microsoft.com/office/drawing/2014/main" id="{EEF15F62-F5EC-4307-9545-FBD9868D7B92}"/>
            </a:ext>
          </a:extLst>
        </xdr:cNvPr>
        <xdr:cNvSpPr/>
      </xdr:nvSpPr>
      <xdr:spPr>
        <a:xfrm>
          <a:off x="3114675" y="1466850"/>
          <a:ext cx="142875" cy="476250"/>
        </a:xfrm>
        <a:prstGeom prst="frame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3</xdr:col>
      <xdr:colOff>276225</xdr:colOff>
      <xdr:row>6</xdr:row>
      <xdr:rowOff>57150</xdr:rowOff>
    </xdr:from>
    <xdr:ext cx="360483" cy="283458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6D9E5FD-BC73-4351-9282-FDD1E864CBD4}"/>
            </a:ext>
          </a:extLst>
        </xdr:cNvPr>
        <xdr:cNvSpPr txBox="1"/>
      </xdr:nvSpPr>
      <xdr:spPr>
        <a:xfrm>
          <a:off x="2105025" y="1200150"/>
          <a:ext cx="360483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T.6</a:t>
          </a:r>
        </a:p>
      </xdr:txBody>
    </xdr:sp>
    <xdr:clientData/>
  </xdr:oneCellAnchor>
  <xdr:oneCellAnchor>
    <xdr:from>
      <xdr:col>5</xdr:col>
      <xdr:colOff>266700</xdr:colOff>
      <xdr:row>6</xdr:row>
      <xdr:rowOff>66675</xdr:rowOff>
    </xdr:from>
    <xdr:ext cx="392352" cy="28345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643BD6D-C83C-4A72-9706-162677F99ECB}"/>
            </a:ext>
          </a:extLst>
        </xdr:cNvPr>
        <xdr:cNvSpPr txBox="1"/>
      </xdr:nvSpPr>
      <xdr:spPr>
        <a:xfrm>
          <a:off x="3314700" y="1209675"/>
          <a:ext cx="392352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T. 5</a:t>
          </a:r>
        </a:p>
      </xdr:txBody>
    </xdr:sp>
    <xdr:clientData/>
  </xdr:oneCellAnchor>
  <xdr:oneCellAnchor>
    <xdr:from>
      <xdr:col>3</xdr:col>
      <xdr:colOff>428625</xdr:colOff>
      <xdr:row>10</xdr:row>
      <xdr:rowOff>19050</xdr:rowOff>
    </xdr:from>
    <xdr:ext cx="553735" cy="28345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1DCCACF-0238-4019-BC7C-4F4B0667B274}"/>
            </a:ext>
          </a:extLst>
        </xdr:cNvPr>
        <xdr:cNvSpPr txBox="1"/>
      </xdr:nvSpPr>
      <xdr:spPr>
        <a:xfrm>
          <a:off x="2257425" y="1924050"/>
          <a:ext cx="553735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Gantri</a:t>
          </a:r>
        </a:p>
      </xdr:txBody>
    </xdr:sp>
    <xdr:clientData/>
  </xdr:oneCellAnchor>
  <xdr:twoCellAnchor>
    <xdr:from>
      <xdr:col>4</xdr:col>
      <xdr:colOff>323850</xdr:colOff>
      <xdr:row>3</xdr:row>
      <xdr:rowOff>28575</xdr:rowOff>
    </xdr:from>
    <xdr:to>
      <xdr:col>4</xdr:col>
      <xdr:colOff>333375</xdr:colOff>
      <xdr:row>17</xdr:row>
      <xdr:rowOff>180975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729ED71-BB3B-4DF2-BF76-DA9696705A4F}"/>
            </a:ext>
          </a:extLst>
        </xdr:cNvPr>
        <xdr:cNvCxnSpPr/>
      </xdr:nvCxnSpPr>
      <xdr:spPr>
        <a:xfrm flipH="1">
          <a:off x="2762250" y="600075"/>
          <a:ext cx="9525" cy="2819400"/>
        </a:xfrm>
        <a:prstGeom prst="line">
          <a:avLst/>
        </a:prstGeom>
        <a:ln w="190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3</xdr:row>
      <xdr:rowOff>28575</xdr:rowOff>
    </xdr:from>
    <xdr:to>
      <xdr:col>4</xdr:col>
      <xdr:colOff>561975</xdr:colOff>
      <xdr:row>17</xdr:row>
      <xdr:rowOff>180975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3830E4C-8ECC-478A-8C0B-BCA4CA852618}"/>
            </a:ext>
          </a:extLst>
        </xdr:cNvPr>
        <xdr:cNvCxnSpPr/>
      </xdr:nvCxnSpPr>
      <xdr:spPr>
        <a:xfrm flipH="1">
          <a:off x="2990850" y="600075"/>
          <a:ext cx="9525" cy="2819400"/>
        </a:xfrm>
        <a:prstGeom prst="line">
          <a:avLst/>
        </a:prstGeom>
        <a:ln w="190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147640</xdr:colOff>
      <xdr:row>1</xdr:row>
      <xdr:rowOff>100013</xdr:rowOff>
    </xdr:from>
    <xdr:to>
      <xdr:col>5</xdr:col>
      <xdr:colOff>100015</xdr:colOff>
      <xdr:row>3</xdr:row>
      <xdr:rowOff>61913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7CC3759-625A-46DD-BB6D-196AC7242969}"/>
            </a:ext>
          </a:extLst>
        </xdr:cNvPr>
        <xdr:cNvSpPr/>
      </xdr:nvSpPr>
      <xdr:spPr>
        <a:xfrm rot="5400000">
          <a:off x="2695578" y="180975"/>
          <a:ext cx="342900" cy="561975"/>
        </a:xfrm>
        <a:prstGeom prst="rect">
          <a:avLst/>
        </a:prstGeom>
        <a:solidFill>
          <a:srgbClr val="00B0F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128590</xdr:colOff>
      <xdr:row>17</xdr:row>
      <xdr:rowOff>80965</xdr:rowOff>
    </xdr:from>
    <xdr:to>
      <xdr:col>5</xdr:col>
      <xdr:colOff>80965</xdr:colOff>
      <xdr:row>19</xdr:row>
      <xdr:rowOff>42865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472A78B-9950-447E-AD2D-F675F6989922}"/>
            </a:ext>
          </a:extLst>
        </xdr:cNvPr>
        <xdr:cNvSpPr/>
      </xdr:nvSpPr>
      <xdr:spPr>
        <a:xfrm rot="5400000">
          <a:off x="2676528" y="3209927"/>
          <a:ext cx="342900" cy="561975"/>
        </a:xfrm>
        <a:prstGeom prst="rect">
          <a:avLst/>
        </a:prstGeom>
        <a:solidFill>
          <a:srgbClr val="00B0F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8</xdr:col>
      <xdr:colOff>95250</xdr:colOff>
      <xdr:row>5</xdr:row>
      <xdr:rowOff>180975</xdr:rowOff>
    </xdr:from>
    <xdr:ext cx="894567" cy="283458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644B224-DE26-4E0C-BD9A-CAD31D20B4FC}"/>
            </a:ext>
          </a:extLst>
        </xdr:cNvPr>
        <xdr:cNvSpPr txBox="1"/>
      </xdr:nvSpPr>
      <xdr:spPr>
        <a:xfrm>
          <a:off x="4972050" y="1133475"/>
          <a:ext cx="894567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GI CAWANG</a:t>
          </a:r>
        </a:p>
      </xdr:txBody>
    </xdr:sp>
    <xdr:clientData/>
  </xdr:oneCellAnchor>
  <xdr:oneCellAnchor>
    <xdr:from>
      <xdr:col>1</xdr:col>
      <xdr:colOff>200025</xdr:colOff>
      <xdr:row>5</xdr:row>
      <xdr:rowOff>171450</xdr:rowOff>
    </xdr:from>
    <xdr:ext cx="973164" cy="283458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D82FA83-5BB5-482E-B224-5A76EFB48FB5}"/>
            </a:ext>
          </a:extLst>
        </xdr:cNvPr>
        <xdr:cNvSpPr txBox="1"/>
      </xdr:nvSpPr>
      <xdr:spPr>
        <a:xfrm>
          <a:off x="809625" y="1123950"/>
          <a:ext cx="973164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GI</a:t>
          </a:r>
          <a:r>
            <a:rPr lang="en-US" sz="1100" baseline="0"/>
            <a:t> DEPOK 150</a:t>
          </a:r>
          <a:endParaRPr lang="en-US" sz="1100"/>
        </a:p>
      </xdr:txBody>
    </xdr:sp>
    <xdr:clientData/>
  </xdr:oneCellAnchor>
  <xdr:oneCellAnchor>
    <xdr:from>
      <xdr:col>3</xdr:col>
      <xdr:colOff>552450</xdr:colOff>
      <xdr:row>19</xdr:row>
      <xdr:rowOff>85725</xdr:rowOff>
    </xdr:from>
    <xdr:ext cx="1144463" cy="283458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D2E4B0F-9141-4571-925F-53D15970A795}"/>
            </a:ext>
          </a:extLst>
        </xdr:cNvPr>
        <xdr:cNvSpPr txBox="1"/>
      </xdr:nvSpPr>
      <xdr:spPr>
        <a:xfrm>
          <a:off x="2381250" y="3705225"/>
          <a:ext cx="1144463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GITET CIBINONG</a:t>
          </a:r>
        </a:p>
      </xdr:txBody>
    </xdr:sp>
    <xdr:clientData/>
  </xdr:oneCellAnchor>
  <xdr:oneCellAnchor>
    <xdr:from>
      <xdr:col>3</xdr:col>
      <xdr:colOff>581025</xdr:colOff>
      <xdr:row>0</xdr:row>
      <xdr:rowOff>0</xdr:rowOff>
    </xdr:from>
    <xdr:ext cx="942694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FA3D2FC-CD7B-49AD-81F7-114FE3B49287}"/>
            </a:ext>
          </a:extLst>
        </xdr:cNvPr>
        <xdr:cNvSpPr txBox="1"/>
      </xdr:nvSpPr>
      <xdr:spPr>
        <a:xfrm>
          <a:off x="2409825" y="0"/>
          <a:ext cx="9426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GI</a:t>
          </a:r>
          <a:r>
            <a:rPr lang="id-ID" sz="1100"/>
            <a:t>TET</a:t>
          </a:r>
          <a:r>
            <a:rPr lang="en-US" sz="1100"/>
            <a:t> DEPOK</a:t>
          </a:r>
        </a:p>
      </xdr:txBody>
    </xdr:sp>
    <xdr:clientData/>
  </xdr:oneCellAnchor>
  <xdr:oneCellAnchor>
    <xdr:from>
      <xdr:col>4</xdr:col>
      <xdr:colOff>571500</xdr:colOff>
      <xdr:row>10</xdr:row>
      <xdr:rowOff>9525</xdr:rowOff>
    </xdr:from>
    <xdr:ext cx="556853" cy="28345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3EB53A6-A001-4D21-9691-1917021E13C3}"/>
            </a:ext>
          </a:extLst>
        </xdr:cNvPr>
        <xdr:cNvSpPr txBox="1"/>
      </xdr:nvSpPr>
      <xdr:spPr>
        <a:xfrm>
          <a:off x="3009900" y="1914525"/>
          <a:ext cx="556853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Gantri </a:t>
          </a:r>
        </a:p>
      </xdr:txBody>
    </xdr:sp>
    <xdr:clientData/>
  </xdr:oneCellAnchor>
  <xdr:twoCellAnchor>
    <xdr:from>
      <xdr:col>4</xdr:col>
      <xdr:colOff>176211</xdr:colOff>
      <xdr:row>6</xdr:row>
      <xdr:rowOff>38099</xdr:rowOff>
    </xdr:from>
    <xdr:to>
      <xdr:col>5</xdr:col>
      <xdr:colOff>66675</xdr:colOff>
      <xdr:row>6</xdr:row>
      <xdr:rowOff>166688</xdr:rowOff>
    </xdr:to>
    <xdr:sp macro="" textlink="">
      <xdr:nvSpPr>
        <xdr:cNvPr id="22" name="Flowchart: Sort 21">
          <a:extLst>
            <a:ext uri="{FF2B5EF4-FFF2-40B4-BE49-F238E27FC236}">
              <a16:creationId xmlns:a16="http://schemas.microsoft.com/office/drawing/2014/main" id="{4176A5EF-8E71-4DD3-B6FF-3CD04A9524C1}"/>
            </a:ext>
          </a:extLst>
        </xdr:cNvPr>
        <xdr:cNvSpPr/>
      </xdr:nvSpPr>
      <xdr:spPr>
        <a:xfrm rot="5400000" flipH="1">
          <a:off x="2800348" y="995362"/>
          <a:ext cx="128589" cy="500064"/>
        </a:xfrm>
        <a:prstGeom prst="flowChartSort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176211</xdr:colOff>
      <xdr:row>11</xdr:row>
      <xdr:rowOff>57149</xdr:rowOff>
    </xdr:from>
    <xdr:to>
      <xdr:col>5</xdr:col>
      <xdr:colOff>66675</xdr:colOff>
      <xdr:row>11</xdr:row>
      <xdr:rowOff>185738</xdr:rowOff>
    </xdr:to>
    <xdr:sp macro="" textlink="">
      <xdr:nvSpPr>
        <xdr:cNvPr id="23" name="Flowchart: Sort 22">
          <a:extLst>
            <a:ext uri="{FF2B5EF4-FFF2-40B4-BE49-F238E27FC236}">
              <a16:creationId xmlns:a16="http://schemas.microsoft.com/office/drawing/2014/main" id="{C500033C-E06D-4C9D-9C42-162FDB99469F}"/>
            </a:ext>
          </a:extLst>
        </xdr:cNvPr>
        <xdr:cNvSpPr/>
      </xdr:nvSpPr>
      <xdr:spPr>
        <a:xfrm rot="5400000" flipH="1">
          <a:off x="2800348" y="1966912"/>
          <a:ext cx="128589" cy="500064"/>
        </a:xfrm>
        <a:prstGeom prst="flowChartSort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4</xdr:col>
      <xdr:colOff>590550</xdr:colOff>
      <xdr:row>5</xdr:row>
      <xdr:rowOff>57150</xdr:rowOff>
    </xdr:from>
    <xdr:ext cx="463845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B8BA22BF-27AF-4C7A-8E4F-17E6A2CB558A}"/>
            </a:ext>
          </a:extLst>
        </xdr:cNvPr>
        <xdr:cNvSpPr txBox="1"/>
      </xdr:nvSpPr>
      <xdr:spPr>
        <a:xfrm>
          <a:off x="3028950" y="1009650"/>
          <a:ext cx="4638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T. </a:t>
          </a:r>
          <a:r>
            <a:rPr lang="id-ID" sz="1100"/>
            <a:t>77</a:t>
          </a:r>
          <a:endParaRPr lang="en-US" sz="1100"/>
        </a:p>
      </xdr:txBody>
    </xdr:sp>
    <xdr:clientData/>
  </xdr:oneCellAnchor>
  <xdr:oneCellAnchor>
    <xdr:from>
      <xdr:col>4</xdr:col>
      <xdr:colOff>600075</xdr:colOff>
      <xdr:row>11</xdr:row>
      <xdr:rowOff>76200</xdr:rowOff>
    </xdr:from>
    <xdr:ext cx="463845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6D4F441-0FC5-40FB-A605-A4E6EB7B19D2}"/>
            </a:ext>
          </a:extLst>
        </xdr:cNvPr>
        <xdr:cNvSpPr txBox="1"/>
      </xdr:nvSpPr>
      <xdr:spPr>
        <a:xfrm>
          <a:off x="3038475" y="2171700"/>
          <a:ext cx="4638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T. </a:t>
          </a:r>
          <a:r>
            <a:rPr lang="id-ID" sz="1100"/>
            <a:t>79</a:t>
          </a:r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7</xdr:row>
      <xdr:rowOff>152400</xdr:rowOff>
    </xdr:from>
    <xdr:to>
      <xdr:col>2</xdr:col>
      <xdr:colOff>190500</xdr:colOff>
      <xdr:row>10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9381C37-F5A0-4F13-97DC-C59BD8931F0E}"/>
            </a:ext>
          </a:extLst>
        </xdr:cNvPr>
        <xdr:cNvSpPr/>
      </xdr:nvSpPr>
      <xdr:spPr>
        <a:xfrm>
          <a:off x="1209675" y="1485900"/>
          <a:ext cx="200025" cy="457200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371475</xdr:colOff>
      <xdr:row>7</xdr:row>
      <xdr:rowOff>133350</xdr:rowOff>
    </xdr:from>
    <xdr:to>
      <xdr:col>8</xdr:col>
      <xdr:colOff>571500</xdr:colOff>
      <xdr:row>10</xdr:row>
      <xdr:rowOff>19050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405D861-CD92-4DFC-8668-813C544E9DFF}"/>
            </a:ext>
          </a:extLst>
        </xdr:cNvPr>
        <xdr:cNvSpPr/>
      </xdr:nvSpPr>
      <xdr:spPr>
        <a:xfrm>
          <a:off x="5248275" y="1466850"/>
          <a:ext cx="200025" cy="457200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209550</xdr:colOff>
      <xdr:row>8</xdr:row>
      <xdr:rowOff>47625</xdr:rowOff>
    </xdr:from>
    <xdr:to>
      <xdr:col>8</xdr:col>
      <xdr:colOff>342900</xdr:colOff>
      <xdr:row>8</xdr:row>
      <xdr:rowOff>57150</xdr:rowOff>
    </xdr:to>
    <xdr:sp macro="" textlink="">
      <xdr:nvSpPr>
        <xdr:cNvPr id="4" name="Freeform 4">
          <a:extLst>
            <a:ext uri="{FF2B5EF4-FFF2-40B4-BE49-F238E27FC236}">
              <a16:creationId xmlns:a16="http://schemas.microsoft.com/office/drawing/2014/main" id="{B0B5B441-5A1D-41B8-8504-9646ACD2A2A6}"/>
            </a:ext>
          </a:extLst>
        </xdr:cNvPr>
        <xdr:cNvSpPr/>
      </xdr:nvSpPr>
      <xdr:spPr>
        <a:xfrm>
          <a:off x="1428750" y="1571625"/>
          <a:ext cx="3790950" cy="9525"/>
        </a:xfrm>
        <a:custGeom>
          <a:avLst/>
          <a:gdLst>
            <a:gd name="connsiteX0" fmla="*/ 0 w 3790950"/>
            <a:gd name="connsiteY0" fmla="*/ 9525 h 9525"/>
            <a:gd name="connsiteX1" fmla="*/ 3790950 w 3790950"/>
            <a:gd name="connsiteY1" fmla="*/ 0 h 9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3790950" h="9525">
              <a:moveTo>
                <a:pt x="0" y="9525"/>
              </a:moveTo>
              <a:lnTo>
                <a:pt x="3790950" y="0"/>
              </a:lnTo>
            </a:path>
          </a:pathLst>
        </a:cu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209550</xdr:colOff>
      <xdr:row>9</xdr:row>
      <xdr:rowOff>47625</xdr:rowOff>
    </xdr:from>
    <xdr:to>
      <xdr:col>8</xdr:col>
      <xdr:colOff>342900</xdr:colOff>
      <xdr:row>9</xdr:row>
      <xdr:rowOff>57150</xdr:rowOff>
    </xdr:to>
    <xdr:sp macro="" textlink="">
      <xdr:nvSpPr>
        <xdr:cNvPr id="5" name="Freeform 5">
          <a:extLst>
            <a:ext uri="{FF2B5EF4-FFF2-40B4-BE49-F238E27FC236}">
              <a16:creationId xmlns:a16="http://schemas.microsoft.com/office/drawing/2014/main" id="{80C30D8E-17FA-40C6-9CAD-E8738C1042D0}"/>
            </a:ext>
          </a:extLst>
        </xdr:cNvPr>
        <xdr:cNvSpPr/>
      </xdr:nvSpPr>
      <xdr:spPr>
        <a:xfrm>
          <a:off x="1428750" y="1762125"/>
          <a:ext cx="3790950" cy="9525"/>
        </a:xfrm>
        <a:custGeom>
          <a:avLst/>
          <a:gdLst>
            <a:gd name="connsiteX0" fmla="*/ 0 w 3790950"/>
            <a:gd name="connsiteY0" fmla="*/ 9525 h 9525"/>
            <a:gd name="connsiteX1" fmla="*/ 3790950 w 3790950"/>
            <a:gd name="connsiteY1" fmla="*/ 0 h 9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3790950" h="9525">
              <a:moveTo>
                <a:pt x="0" y="9525"/>
              </a:moveTo>
              <a:lnTo>
                <a:pt x="3790950" y="0"/>
              </a:lnTo>
            </a:path>
          </a:pathLst>
        </a:cu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428625</xdr:colOff>
      <xdr:row>7</xdr:row>
      <xdr:rowOff>95250</xdr:rowOff>
    </xdr:from>
    <xdr:to>
      <xdr:col>3</xdr:col>
      <xdr:colOff>571500</xdr:colOff>
      <xdr:row>10</xdr:row>
      <xdr:rowOff>9525</xdr:rowOff>
    </xdr:to>
    <xdr:sp macro="" textlink="">
      <xdr:nvSpPr>
        <xdr:cNvPr id="6" name="Flowchart: Sort 5">
          <a:extLst>
            <a:ext uri="{FF2B5EF4-FFF2-40B4-BE49-F238E27FC236}">
              <a16:creationId xmlns:a16="http://schemas.microsoft.com/office/drawing/2014/main" id="{9F4A2281-30F2-493B-BA92-8532EE451E70}"/>
            </a:ext>
          </a:extLst>
        </xdr:cNvPr>
        <xdr:cNvSpPr/>
      </xdr:nvSpPr>
      <xdr:spPr>
        <a:xfrm flipH="1">
          <a:off x="2257425" y="1428750"/>
          <a:ext cx="142875" cy="485775"/>
        </a:xfrm>
        <a:prstGeom prst="flowChartSort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371474</xdr:colOff>
      <xdr:row>7</xdr:row>
      <xdr:rowOff>123825</xdr:rowOff>
    </xdr:from>
    <xdr:to>
      <xdr:col>5</xdr:col>
      <xdr:colOff>514349</xdr:colOff>
      <xdr:row>10</xdr:row>
      <xdr:rowOff>38100</xdr:rowOff>
    </xdr:to>
    <xdr:sp macro="" textlink="">
      <xdr:nvSpPr>
        <xdr:cNvPr id="7" name="Flowchart: Sort 6">
          <a:extLst>
            <a:ext uri="{FF2B5EF4-FFF2-40B4-BE49-F238E27FC236}">
              <a16:creationId xmlns:a16="http://schemas.microsoft.com/office/drawing/2014/main" id="{92A85ED8-7E53-4BE9-B9B5-509B50CEE59F}"/>
            </a:ext>
          </a:extLst>
        </xdr:cNvPr>
        <xdr:cNvSpPr/>
      </xdr:nvSpPr>
      <xdr:spPr>
        <a:xfrm flipH="1">
          <a:off x="3419474" y="1457325"/>
          <a:ext cx="142875" cy="485775"/>
        </a:xfrm>
        <a:prstGeom prst="flowChartSort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95250</xdr:colOff>
      <xdr:row>7</xdr:row>
      <xdr:rowOff>114300</xdr:rowOff>
    </xdr:from>
    <xdr:to>
      <xdr:col>4</xdr:col>
      <xdr:colOff>238125</xdr:colOff>
      <xdr:row>10</xdr:row>
      <xdr:rowOff>19050</xdr:rowOff>
    </xdr:to>
    <xdr:sp macro="" textlink="">
      <xdr:nvSpPr>
        <xdr:cNvPr id="8" name="Frame 7">
          <a:extLst>
            <a:ext uri="{FF2B5EF4-FFF2-40B4-BE49-F238E27FC236}">
              <a16:creationId xmlns:a16="http://schemas.microsoft.com/office/drawing/2014/main" id="{0887F37D-C0D4-40E5-931A-7C918D324E9E}"/>
            </a:ext>
          </a:extLst>
        </xdr:cNvPr>
        <xdr:cNvSpPr/>
      </xdr:nvSpPr>
      <xdr:spPr>
        <a:xfrm>
          <a:off x="2533650" y="1447800"/>
          <a:ext cx="142875" cy="476250"/>
        </a:xfrm>
        <a:prstGeom prst="frame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66675</xdr:colOff>
      <xdr:row>7</xdr:row>
      <xdr:rowOff>133350</xdr:rowOff>
    </xdr:from>
    <xdr:to>
      <xdr:col>5</xdr:col>
      <xdr:colOff>209550</xdr:colOff>
      <xdr:row>10</xdr:row>
      <xdr:rowOff>38100</xdr:rowOff>
    </xdr:to>
    <xdr:sp macro="" textlink="">
      <xdr:nvSpPr>
        <xdr:cNvPr id="9" name="Frame 8">
          <a:extLst>
            <a:ext uri="{FF2B5EF4-FFF2-40B4-BE49-F238E27FC236}">
              <a16:creationId xmlns:a16="http://schemas.microsoft.com/office/drawing/2014/main" id="{37ED763E-C010-4F70-ADA9-5C8F0DBB02C5}"/>
            </a:ext>
          </a:extLst>
        </xdr:cNvPr>
        <xdr:cNvSpPr/>
      </xdr:nvSpPr>
      <xdr:spPr>
        <a:xfrm>
          <a:off x="3114675" y="1466850"/>
          <a:ext cx="142875" cy="476250"/>
        </a:xfrm>
        <a:prstGeom prst="frame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3</xdr:col>
      <xdr:colOff>276225</xdr:colOff>
      <xdr:row>6</xdr:row>
      <xdr:rowOff>57150</xdr:rowOff>
    </xdr:from>
    <xdr:ext cx="431978" cy="283458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97489BC-09D7-49C1-8E4B-FAF3277CC20E}"/>
            </a:ext>
          </a:extLst>
        </xdr:cNvPr>
        <xdr:cNvSpPr txBox="1"/>
      </xdr:nvSpPr>
      <xdr:spPr>
        <a:xfrm>
          <a:off x="2105025" y="1200150"/>
          <a:ext cx="431978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T.19</a:t>
          </a:r>
        </a:p>
      </xdr:txBody>
    </xdr:sp>
    <xdr:clientData/>
  </xdr:oneCellAnchor>
  <xdr:oneCellAnchor>
    <xdr:from>
      <xdr:col>5</xdr:col>
      <xdr:colOff>266700</xdr:colOff>
      <xdr:row>6</xdr:row>
      <xdr:rowOff>66675</xdr:rowOff>
    </xdr:from>
    <xdr:ext cx="431978" cy="28345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21F3232-4C91-4116-95FA-BB4B9F51E0FB}"/>
            </a:ext>
          </a:extLst>
        </xdr:cNvPr>
        <xdr:cNvSpPr txBox="1"/>
      </xdr:nvSpPr>
      <xdr:spPr>
        <a:xfrm>
          <a:off x="3314700" y="1209675"/>
          <a:ext cx="431978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T.20</a:t>
          </a:r>
        </a:p>
      </xdr:txBody>
    </xdr:sp>
    <xdr:clientData/>
  </xdr:oneCellAnchor>
  <xdr:oneCellAnchor>
    <xdr:from>
      <xdr:col>3</xdr:col>
      <xdr:colOff>428625</xdr:colOff>
      <xdr:row>10</xdr:row>
      <xdr:rowOff>19050</xdr:rowOff>
    </xdr:from>
    <xdr:ext cx="553735" cy="28345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419DA61-A299-481D-8559-F9E9F21E9A50}"/>
            </a:ext>
          </a:extLst>
        </xdr:cNvPr>
        <xdr:cNvSpPr txBox="1"/>
      </xdr:nvSpPr>
      <xdr:spPr>
        <a:xfrm>
          <a:off x="2257425" y="1924050"/>
          <a:ext cx="553735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Gantri</a:t>
          </a:r>
        </a:p>
      </xdr:txBody>
    </xdr:sp>
    <xdr:clientData/>
  </xdr:oneCellAnchor>
  <xdr:twoCellAnchor>
    <xdr:from>
      <xdr:col>4</xdr:col>
      <xdr:colOff>323850</xdr:colOff>
      <xdr:row>3</xdr:row>
      <xdr:rowOff>28575</xdr:rowOff>
    </xdr:from>
    <xdr:to>
      <xdr:col>4</xdr:col>
      <xdr:colOff>333375</xdr:colOff>
      <xdr:row>17</xdr:row>
      <xdr:rowOff>180975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393AB0BF-AC93-4F68-87E0-A5843100A5E0}"/>
            </a:ext>
          </a:extLst>
        </xdr:cNvPr>
        <xdr:cNvCxnSpPr/>
      </xdr:nvCxnSpPr>
      <xdr:spPr>
        <a:xfrm flipH="1">
          <a:off x="2762250" y="600075"/>
          <a:ext cx="9525" cy="2819400"/>
        </a:xfrm>
        <a:prstGeom prst="line">
          <a:avLst/>
        </a:prstGeom>
        <a:ln w="190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3</xdr:row>
      <xdr:rowOff>28575</xdr:rowOff>
    </xdr:from>
    <xdr:to>
      <xdr:col>4</xdr:col>
      <xdr:colOff>561975</xdr:colOff>
      <xdr:row>17</xdr:row>
      <xdr:rowOff>180975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7CD2134B-023E-45FC-ABB1-7C1751A4F2D2}"/>
            </a:ext>
          </a:extLst>
        </xdr:cNvPr>
        <xdr:cNvCxnSpPr/>
      </xdr:nvCxnSpPr>
      <xdr:spPr>
        <a:xfrm flipH="1">
          <a:off x="2990850" y="600075"/>
          <a:ext cx="9525" cy="2819400"/>
        </a:xfrm>
        <a:prstGeom prst="line">
          <a:avLst/>
        </a:prstGeom>
        <a:ln w="190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147640</xdr:colOff>
      <xdr:row>1</xdr:row>
      <xdr:rowOff>100013</xdr:rowOff>
    </xdr:from>
    <xdr:to>
      <xdr:col>5</xdr:col>
      <xdr:colOff>100015</xdr:colOff>
      <xdr:row>3</xdr:row>
      <xdr:rowOff>61913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323123C-B3D3-4EF0-9644-23E50B9D142C}"/>
            </a:ext>
          </a:extLst>
        </xdr:cNvPr>
        <xdr:cNvSpPr/>
      </xdr:nvSpPr>
      <xdr:spPr>
        <a:xfrm rot="5400000">
          <a:off x="2695578" y="180975"/>
          <a:ext cx="342900" cy="561975"/>
        </a:xfrm>
        <a:prstGeom prst="rect">
          <a:avLst/>
        </a:prstGeom>
        <a:solidFill>
          <a:srgbClr val="00B0F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128590</xdr:colOff>
      <xdr:row>17</xdr:row>
      <xdr:rowOff>80965</xdr:rowOff>
    </xdr:from>
    <xdr:to>
      <xdr:col>5</xdr:col>
      <xdr:colOff>80965</xdr:colOff>
      <xdr:row>19</xdr:row>
      <xdr:rowOff>42865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4F7C29BE-7E4C-4FCE-807E-6B7B36E6B7C3}"/>
            </a:ext>
          </a:extLst>
        </xdr:cNvPr>
        <xdr:cNvSpPr/>
      </xdr:nvSpPr>
      <xdr:spPr>
        <a:xfrm rot="5400000">
          <a:off x="2676528" y="3209927"/>
          <a:ext cx="342900" cy="561975"/>
        </a:xfrm>
        <a:prstGeom prst="rect">
          <a:avLst/>
        </a:prstGeom>
        <a:solidFill>
          <a:srgbClr val="00B0F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8</xdr:col>
      <xdr:colOff>95250</xdr:colOff>
      <xdr:row>5</xdr:row>
      <xdr:rowOff>180975</xdr:rowOff>
    </xdr:from>
    <xdr:ext cx="751446" cy="283458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8907054-7011-47D5-A24A-53977E987B62}"/>
            </a:ext>
          </a:extLst>
        </xdr:cNvPr>
        <xdr:cNvSpPr txBox="1"/>
      </xdr:nvSpPr>
      <xdr:spPr>
        <a:xfrm>
          <a:off x="4972050" y="1133475"/>
          <a:ext cx="751446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GI BEKASI</a:t>
          </a:r>
        </a:p>
      </xdr:txBody>
    </xdr:sp>
    <xdr:clientData/>
  </xdr:oneCellAnchor>
  <xdr:oneCellAnchor>
    <xdr:from>
      <xdr:col>1</xdr:col>
      <xdr:colOff>200025</xdr:colOff>
      <xdr:row>5</xdr:row>
      <xdr:rowOff>171450</xdr:rowOff>
    </xdr:from>
    <xdr:ext cx="953426" cy="283458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327A70C-AB7B-4C0C-AD19-973C1801387A}"/>
            </a:ext>
          </a:extLst>
        </xdr:cNvPr>
        <xdr:cNvSpPr txBox="1"/>
      </xdr:nvSpPr>
      <xdr:spPr>
        <a:xfrm>
          <a:off x="809625" y="1123950"/>
          <a:ext cx="953426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GIS PDKLAPA</a:t>
          </a:r>
        </a:p>
      </xdr:txBody>
    </xdr:sp>
    <xdr:clientData/>
  </xdr:oneCellAnchor>
  <xdr:oneCellAnchor>
    <xdr:from>
      <xdr:col>3</xdr:col>
      <xdr:colOff>552450</xdr:colOff>
      <xdr:row>19</xdr:row>
      <xdr:rowOff>85725</xdr:rowOff>
    </xdr:from>
    <xdr:ext cx="948273" cy="283458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F15CD20-611F-4D43-8BA8-19981579FB49}"/>
            </a:ext>
          </a:extLst>
        </xdr:cNvPr>
        <xdr:cNvSpPr txBox="1"/>
      </xdr:nvSpPr>
      <xdr:spPr>
        <a:xfrm>
          <a:off x="2381250" y="3705225"/>
          <a:ext cx="948273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GITET BEKASI</a:t>
          </a:r>
        </a:p>
      </xdr:txBody>
    </xdr:sp>
    <xdr:clientData/>
  </xdr:oneCellAnchor>
  <xdr:oneCellAnchor>
    <xdr:from>
      <xdr:col>3</xdr:col>
      <xdr:colOff>504825</xdr:colOff>
      <xdr:row>0</xdr:row>
      <xdr:rowOff>0</xdr:rowOff>
    </xdr:from>
    <xdr:ext cx="1138453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2F3E3F0-0D99-47F6-9FE1-C34B773D1963}"/>
            </a:ext>
          </a:extLst>
        </xdr:cNvPr>
        <xdr:cNvSpPr txBox="1"/>
      </xdr:nvSpPr>
      <xdr:spPr>
        <a:xfrm>
          <a:off x="2333625" y="0"/>
          <a:ext cx="11384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GIS</a:t>
          </a:r>
          <a:r>
            <a:rPr lang="id-ID" sz="1100"/>
            <a:t>TET</a:t>
          </a:r>
          <a:r>
            <a:rPr lang="en-US" sz="1100"/>
            <a:t> CWBARU</a:t>
          </a:r>
        </a:p>
      </xdr:txBody>
    </xdr:sp>
    <xdr:clientData/>
  </xdr:oneCellAnchor>
  <xdr:oneCellAnchor>
    <xdr:from>
      <xdr:col>4</xdr:col>
      <xdr:colOff>571500</xdr:colOff>
      <xdr:row>10</xdr:row>
      <xdr:rowOff>9525</xdr:rowOff>
    </xdr:from>
    <xdr:ext cx="553735" cy="28345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044F068-BE0A-4597-9D5C-B8E4D1EB3377}"/>
            </a:ext>
          </a:extLst>
        </xdr:cNvPr>
        <xdr:cNvSpPr txBox="1"/>
      </xdr:nvSpPr>
      <xdr:spPr>
        <a:xfrm>
          <a:off x="3009900" y="1914525"/>
          <a:ext cx="553735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Gantri</a:t>
          </a:r>
        </a:p>
      </xdr:txBody>
    </xdr:sp>
    <xdr:clientData/>
  </xdr:oneCellAnchor>
  <xdr:twoCellAnchor>
    <xdr:from>
      <xdr:col>4</xdr:col>
      <xdr:colOff>176211</xdr:colOff>
      <xdr:row>6</xdr:row>
      <xdr:rowOff>38099</xdr:rowOff>
    </xdr:from>
    <xdr:to>
      <xdr:col>5</xdr:col>
      <xdr:colOff>66675</xdr:colOff>
      <xdr:row>6</xdr:row>
      <xdr:rowOff>166688</xdr:rowOff>
    </xdr:to>
    <xdr:sp macro="" textlink="">
      <xdr:nvSpPr>
        <xdr:cNvPr id="22" name="Flowchart: Sort 21">
          <a:extLst>
            <a:ext uri="{FF2B5EF4-FFF2-40B4-BE49-F238E27FC236}">
              <a16:creationId xmlns:a16="http://schemas.microsoft.com/office/drawing/2014/main" id="{1AA844E1-7B5B-4DCB-8963-998E58E5516F}"/>
            </a:ext>
          </a:extLst>
        </xdr:cNvPr>
        <xdr:cNvSpPr/>
      </xdr:nvSpPr>
      <xdr:spPr>
        <a:xfrm rot="5400000" flipH="1">
          <a:off x="2800348" y="995362"/>
          <a:ext cx="128589" cy="500064"/>
        </a:xfrm>
        <a:prstGeom prst="flowChartSort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176211</xdr:colOff>
      <xdr:row>11</xdr:row>
      <xdr:rowOff>57149</xdr:rowOff>
    </xdr:from>
    <xdr:to>
      <xdr:col>5</xdr:col>
      <xdr:colOff>66675</xdr:colOff>
      <xdr:row>11</xdr:row>
      <xdr:rowOff>185738</xdr:rowOff>
    </xdr:to>
    <xdr:sp macro="" textlink="">
      <xdr:nvSpPr>
        <xdr:cNvPr id="23" name="Flowchart: Sort 22">
          <a:extLst>
            <a:ext uri="{FF2B5EF4-FFF2-40B4-BE49-F238E27FC236}">
              <a16:creationId xmlns:a16="http://schemas.microsoft.com/office/drawing/2014/main" id="{0B4786E1-84B8-4AA6-B295-F4AA49716EA1}"/>
            </a:ext>
          </a:extLst>
        </xdr:cNvPr>
        <xdr:cNvSpPr/>
      </xdr:nvSpPr>
      <xdr:spPr>
        <a:xfrm rot="5400000" flipH="1">
          <a:off x="2800348" y="1966912"/>
          <a:ext cx="128589" cy="500064"/>
        </a:xfrm>
        <a:prstGeom prst="flowChartSort">
          <a:avLst/>
        </a:prstGeom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4</xdr:col>
      <xdr:colOff>590550</xdr:colOff>
      <xdr:row>5</xdr:row>
      <xdr:rowOff>57150</xdr:rowOff>
    </xdr:from>
    <xdr:ext cx="392352" cy="28345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D46340F-33FB-45D3-8A86-414820B780F2}"/>
            </a:ext>
          </a:extLst>
        </xdr:cNvPr>
        <xdr:cNvSpPr txBox="1"/>
      </xdr:nvSpPr>
      <xdr:spPr>
        <a:xfrm>
          <a:off x="3028950" y="1009650"/>
          <a:ext cx="392352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T. 2</a:t>
          </a:r>
        </a:p>
      </xdr:txBody>
    </xdr:sp>
    <xdr:clientData/>
  </xdr:oneCellAnchor>
  <xdr:oneCellAnchor>
    <xdr:from>
      <xdr:col>4</xdr:col>
      <xdr:colOff>600075</xdr:colOff>
      <xdr:row>11</xdr:row>
      <xdr:rowOff>76200</xdr:rowOff>
    </xdr:from>
    <xdr:ext cx="392352" cy="283458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EDD5E82-2A32-4BF6-8833-AB117DF0CE31}"/>
            </a:ext>
          </a:extLst>
        </xdr:cNvPr>
        <xdr:cNvSpPr txBox="1"/>
      </xdr:nvSpPr>
      <xdr:spPr>
        <a:xfrm>
          <a:off x="3038475" y="2171700"/>
          <a:ext cx="392352" cy="283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T. 3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vmeter/AppData/Roaming/Microsoft/Excel/05%20(version%202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ngkie/AppData/Local/Packages/Microsoft.MicrosoftEdge_8wekyb3d8bbwe/TempState/Downloads/Users/spvmeter/AppData/Roaming/Microsoft/Excel/05%20(version%202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sak-Derating-Dibatasi (2)"/>
      <sheetName val="Rusak-Derating-Dibatasi"/>
      <sheetName val="Pemeliharaan"/>
      <sheetName val="Gangguan"/>
      <sheetName val="Rekap"/>
      <sheetName val="BA"/>
      <sheetName val="Histori Mutasi Trafo"/>
      <sheetName val="KTT"/>
      <sheetName val="Database"/>
      <sheetName val="Catatan"/>
      <sheetName val="Sheet1"/>
    </sheetNames>
    <sheetDataSet>
      <sheetData sheetId="0"/>
      <sheetData sheetId="1"/>
      <sheetData sheetId="2">
        <row r="25">
          <cell r="I25">
            <v>11</v>
          </cell>
        </row>
      </sheetData>
      <sheetData sheetId="3"/>
      <sheetData sheetId="4">
        <row r="10">
          <cell r="Q10">
            <v>0</v>
          </cell>
        </row>
      </sheetData>
      <sheetData sheetId="5"/>
      <sheetData sheetId="6"/>
      <sheetData sheetId="7"/>
      <sheetData sheetId="8">
        <row r="4">
          <cell r="A4" t="str">
            <v>Bandung Selatan</v>
          </cell>
          <cell r="C4" t="str">
            <v>Arjawinangun</v>
          </cell>
          <cell r="E4" t="str">
            <v>Cibatu</v>
          </cell>
          <cell r="G4" t="str">
            <v>Trf</v>
          </cell>
          <cell r="I4" t="str">
            <v>P3B</v>
          </cell>
        </row>
        <row r="5">
          <cell r="A5" t="str">
            <v>Bandung Timur</v>
          </cell>
          <cell r="C5" t="str">
            <v>Babakan</v>
          </cell>
          <cell r="E5" t="str">
            <v>Ciganea</v>
          </cell>
          <cell r="G5" t="str">
            <v>TL/IBT</v>
          </cell>
          <cell r="I5" t="str">
            <v>NON P3B</v>
          </cell>
        </row>
        <row r="6">
          <cell r="A6" t="str">
            <v>Bandung Utara</v>
          </cell>
          <cell r="C6" t="str">
            <v>Banjar</v>
          </cell>
          <cell r="E6" t="str">
            <v>Cikarang</v>
          </cell>
          <cell r="G6" t="str">
            <v>Inc</v>
          </cell>
        </row>
        <row r="7">
          <cell r="A7" t="str">
            <v>Bengkok</v>
          </cell>
          <cell r="C7" t="str">
            <v>Cangkring</v>
          </cell>
          <cell r="E7" t="str">
            <v>Cikumpay</v>
          </cell>
          <cell r="G7" t="str">
            <v>Kit</v>
          </cell>
        </row>
        <row r="8">
          <cell r="A8" t="str">
            <v>Cianjur</v>
          </cell>
          <cell r="C8" t="str">
            <v>Ciamis</v>
          </cell>
          <cell r="E8" t="str">
            <v>Cirata Baru</v>
          </cell>
          <cell r="G8" t="str">
            <v>Dis</v>
          </cell>
        </row>
        <row r="9">
          <cell r="A9" t="str">
            <v>Cibabat</v>
          </cell>
          <cell r="C9" t="str">
            <v>Garut</v>
          </cell>
          <cell r="E9" t="str">
            <v>Dawuan</v>
          </cell>
          <cell r="G9" t="str">
            <v>APPL</v>
          </cell>
        </row>
        <row r="10">
          <cell r="A10" t="str">
            <v>Cibeureum</v>
          </cell>
          <cell r="C10" t="str">
            <v>Hargeulis</v>
          </cell>
          <cell r="E10" t="str">
            <v>Fajar Surya Wisesa</v>
          </cell>
        </row>
        <row r="11">
          <cell r="A11" t="str">
            <v>Cigereleng</v>
          </cell>
          <cell r="C11" t="str">
            <v>Indramayu</v>
          </cell>
          <cell r="E11" t="str">
            <v>Gandamekar</v>
          </cell>
        </row>
        <row r="12">
          <cell r="A12" t="str">
            <v>Cikasungka</v>
          </cell>
          <cell r="C12" t="str">
            <v>Jatibarang</v>
          </cell>
          <cell r="E12" t="str">
            <v>Hankook</v>
          </cell>
        </row>
        <row r="13">
          <cell r="A13" t="str">
            <v>Dago Pakar</v>
          </cell>
          <cell r="C13" t="str">
            <v>Kadipaten</v>
          </cell>
          <cell r="E13" t="str">
            <v>Indaci</v>
          </cell>
        </row>
        <row r="14">
          <cell r="A14" t="str">
            <v>Kiaracondong</v>
          </cell>
          <cell r="C14" t="str">
            <v>Kamojang</v>
          </cell>
          <cell r="E14" t="str">
            <v>Indobharat</v>
          </cell>
        </row>
        <row r="15">
          <cell r="A15" t="str">
            <v>Lagadar</v>
          </cell>
          <cell r="C15" t="str">
            <v>Kuningan</v>
          </cell>
          <cell r="E15" t="str">
            <v>Indorama</v>
          </cell>
        </row>
        <row r="16">
          <cell r="A16" t="str">
            <v>Majalaya</v>
          </cell>
          <cell r="C16" t="str">
            <v>Malangbong</v>
          </cell>
          <cell r="E16" t="str">
            <v>Jababeka</v>
          </cell>
        </row>
        <row r="17">
          <cell r="A17" t="str">
            <v>Padalarang Baru</v>
          </cell>
          <cell r="C17" t="str">
            <v>Mandirancan</v>
          </cell>
          <cell r="E17" t="str">
            <v>Jui Shin</v>
          </cell>
        </row>
        <row r="18">
          <cell r="A18" t="str">
            <v>Panasia</v>
          </cell>
          <cell r="C18" t="str">
            <v>Pameungpeuk</v>
          </cell>
          <cell r="E18" t="str">
            <v>Kiarapayung</v>
          </cell>
        </row>
        <row r="19">
          <cell r="A19" t="str">
            <v>Patuha</v>
          </cell>
          <cell r="C19" t="str">
            <v>Pangandaran</v>
          </cell>
          <cell r="E19" t="str">
            <v>Kosambi Baru</v>
          </cell>
        </row>
        <row r="20">
          <cell r="A20" t="str">
            <v>Rancaekek</v>
          </cell>
          <cell r="C20" t="str">
            <v>Parakan</v>
          </cell>
          <cell r="E20" t="str">
            <v>Kutamekar</v>
          </cell>
        </row>
        <row r="21">
          <cell r="A21" t="str">
            <v>Rancakasumba</v>
          </cell>
          <cell r="C21" t="str">
            <v>PLTU Indramayu</v>
          </cell>
          <cell r="E21" t="str">
            <v>Maligi</v>
          </cell>
        </row>
        <row r="22">
          <cell r="A22" t="str">
            <v>Santosa</v>
          </cell>
          <cell r="C22" t="str">
            <v>Semen Palimanan</v>
          </cell>
          <cell r="E22" t="str">
            <v>Mekarsari</v>
          </cell>
        </row>
        <row r="23">
          <cell r="A23" t="str">
            <v>Sumedang</v>
          </cell>
          <cell r="C23" t="str">
            <v>Sumadra</v>
          </cell>
          <cell r="E23" t="str">
            <v>Pabuaran</v>
          </cell>
        </row>
        <row r="24">
          <cell r="A24" t="str">
            <v>Ujungberung</v>
          </cell>
          <cell r="C24" t="str">
            <v>Sunyaragi</v>
          </cell>
          <cell r="E24" t="str">
            <v>Parungmulya</v>
          </cell>
        </row>
        <row r="25">
          <cell r="C25" t="str">
            <v>Tasik Baru</v>
          </cell>
          <cell r="E25" t="str">
            <v>Peruri</v>
          </cell>
        </row>
        <row r="26">
          <cell r="C26" t="str">
            <v>Tasikmalaya</v>
          </cell>
          <cell r="E26" t="str">
            <v>Pinayungan</v>
          </cell>
        </row>
        <row r="27">
          <cell r="E27" t="str">
            <v>Pindodeli</v>
          </cell>
        </row>
        <row r="28">
          <cell r="E28" t="str">
            <v>Poncol Baru</v>
          </cell>
        </row>
        <row r="29">
          <cell r="E29" t="str">
            <v>Purwakarta</v>
          </cell>
        </row>
        <row r="30">
          <cell r="E30" t="str">
            <v>Rengasdengklok</v>
          </cell>
        </row>
        <row r="31">
          <cell r="E31" t="str">
            <v>South Pasific</v>
          </cell>
        </row>
        <row r="32">
          <cell r="E32" t="str">
            <v>Subang</v>
          </cell>
        </row>
        <row r="33">
          <cell r="E33" t="str">
            <v>Sukamandi</v>
          </cell>
        </row>
        <row r="34">
          <cell r="E34" t="str">
            <v>Tambun</v>
          </cell>
        </row>
        <row r="35">
          <cell r="E35" t="str">
            <v>Tegalherang</v>
          </cell>
        </row>
        <row r="36">
          <cell r="E36" t="str">
            <v>Telukjambe</v>
          </cell>
        </row>
        <row r="37">
          <cell r="E37" t="str">
            <v>Toyogiri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sak-Derating-Dibatasi (2)"/>
      <sheetName val="Rusak-Derating-Dibatasi"/>
      <sheetName val="Pemeliharaan"/>
      <sheetName val="Gangguan"/>
      <sheetName val="Rekap"/>
      <sheetName val="BA"/>
      <sheetName val="Histori Mutasi Trafo"/>
      <sheetName val="KTT"/>
      <sheetName val="Database"/>
      <sheetName val="Catatan"/>
      <sheetName val="Sheet1"/>
    </sheetNames>
    <sheetDataSet>
      <sheetData sheetId="0"/>
      <sheetData sheetId="1"/>
      <sheetData sheetId="2">
        <row r="25">
          <cell r="I25">
            <v>11</v>
          </cell>
        </row>
      </sheetData>
      <sheetData sheetId="3"/>
      <sheetData sheetId="4">
        <row r="10">
          <cell r="Q10">
            <v>0</v>
          </cell>
        </row>
      </sheetData>
      <sheetData sheetId="5"/>
      <sheetData sheetId="6"/>
      <sheetData sheetId="7"/>
      <sheetData sheetId="8">
        <row r="4">
          <cell r="A4" t="str">
            <v>Bandung Selatan</v>
          </cell>
          <cell r="C4" t="str">
            <v>Arjawinangun</v>
          </cell>
          <cell r="E4" t="str">
            <v>Cibatu</v>
          </cell>
          <cell r="G4" t="str">
            <v>Trf</v>
          </cell>
          <cell r="I4" t="str">
            <v>P3B</v>
          </cell>
        </row>
        <row r="5">
          <cell r="A5" t="str">
            <v>Bandung Timur</v>
          </cell>
          <cell r="C5" t="str">
            <v>Babakan</v>
          </cell>
          <cell r="E5" t="str">
            <v>Ciganea</v>
          </cell>
          <cell r="G5" t="str">
            <v>TL/IBT</v>
          </cell>
          <cell r="I5" t="str">
            <v>NON P3B</v>
          </cell>
        </row>
        <row r="6">
          <cell r="A6" t="str">
            <v>Bandung Utara</v>
          </cell>
          <cell r="C6" t="str">
            <v>Banjar</v>
          </cell>
          <cell r="E6" t="str">
            <v>Cikarang</v>
          </cell>
          <cell r="G6" t="str">
            <v>Inc</v>
          </cell>
        </row>
        <row r="7">
          <cell r="A7" t="str">
            <v>Bengkok</v>
          </cell>
          <cell r="C7" t="str">
            <v>Cangkring</v>
          </cell>
          <cell r="E7" t="str">
            <v>Cikumpay</v>
          </cell>
          <cell r="G7" t="str">
            <v>Kit</v>
          </cell>
        </row>
        <row r="8">
          <cell r="A8" t="str">
            <v>Cianjur</v>
          </cell>
          <cell r="C8" t="str">
            <v>Ciamis</v>
          </cell>
          <cell r="E8" t="str">
            <v>Cirata Baru</v>
          </cell>
          <cell r="G8" t="str">
            <v>Dis</v>
          </cell>
        </row>
        <row r="9">
          <cell r="A9" t="str">
            <v>Cibabat</v>
          </cell>
          <cell r="C9" t="str">
            <v>Garut</v>
          </cell>
          <cell r="E9" t="str">
            <v>Dawuan</v>
          </cell>
          <cell r="G9" t="str">
            <v>APPL</v>
          </cell>
        </row>
        <row r="10">
          <cell r="A10" t="str">
            <v>Cibeureum</v>
          </cell>
          <cell r="C10" t="str">
            <v>Hargeulis</v>
          </cell>
          <cell r="E10" t="str">
            <v>Fajar Surya Wisesa</v>
          </cell>
        </row>
        <row r="11">
          <cell r="A11" t="str">
            <v>Cigereleng</v>
          </cell>
          <cell r="C11" t="str">
            <v>Indramayu</v>
          </cell>
          <cell r="E11" t="str">
            <v>Gandamekar</v>
          </cell>
        </row>
        <row r="12">
          <cell r="A12" t="str">
            <v>Cikasungka</v>
          </cell>
          <cell r="C12" t="str">
            <v>Jatibarang</v>
          </cell>
          <cell r="E12" t="str">
            <v>Hankook</v>
          </cell>
        </row>
        <row r="13">
          <cell r="A13" t="str">
            <v>Dago Pakar</v>
          </cell>
          <cell r="C13" t="str">
            <v>Kadipaten</v>
          </cell>
          <cell r="E13" t="str">
            <v>Indaci</v>
          </cell>
        </row>
        <row r="14">
          <cell r="A14" t="str">
            <v>Kiaracondong</v>
          </cell>
          <cell r="C14" t="str">
            <v>Kamojang</v>
          </cell>
          <cell r="E14" t="str">
            <v>Indobharat</v>
          </cell>
        </row>
        <row r="15">
          <cell r="A15" t="str">
            <v>Lagadar</v>
          </cell>
          <cell r="C15" t="str">
            <v>Kuningan</v>
          </cell>
          <cell r="E15" t="str">
            <v>Indorama</v>
          </cell>
        </row>
        <row r="16">
          <cell r="A16" t="str">
            <v>Majalaya</v>
          </cell>
          <cell r="C16" t="str">
            <v>Malangbong</v>
          </cell>
          <cell r="E16" t="str">
            <v>Jababeka</v>
          </cell>
        </row>
        <row r="17">
          <cell r="A17" t="str">
            <v>Padalarang Baru</v>
          </cell>
          <cell r="C17" t="str">
            <v>Mandirancan</v>
          </cell>
          <cell r="E17" t="str">
            <v>Jui Shin</v>
          </cell>
        </row>
        <row r="18">
          <cell r="A18" t="str">
            <v>Panasia</v>
          </cell>
          <cell r="C18" t="str">
            <v>Pameungpeuk</v>
          </cell>
          <cell r="E18" t="str">
            <v>Kiarapayung</v>
          </cell>
        </row>
        <row r="19">
          <cell r="A19" t="str">
            <v>Patuha</v>
          </cell>
          <cell r="C19" t="str">
            <v>Pangandaran</v>
          </cell>
          <cell r="E19" t="str">
            <v>Kosambi Baru</v>
          </cell>
        </row>
        <row r="20">
          <cell r="A20" t="str">
            <v>Rancaekek</v>
          </cell>
          <cell r="C20" t="str">
            <v>Parakan</v>
          </cell>
          <cell r="E20" t="str">
            <v>Kutamekar</v>
          </cell>
        </row>
        <row r="21">
          <cell r="A21" t="str">
            <v>Rancakasumba</v>
          </cell>
          <cell r="C21" t="str">
            <v>PLTU Indramayu</v>
          </cell>
          <cell r="E21" t="str">
            <v>Maligi</v>
          </cell>
        </row>
        <row r="22">
          <cell r="A22" t="str">
            <v>Santosa</v>
          </cell>
          <cell r="C22" t="str">
            <v>Semen Palimanan</v>
          </cell>
          <cell r="E22" t="str">
            <v>Mekarsari</v>
          </cell>
        </row>
        <row r="23">
          <cell r="A23" t="str">
            <v>Sumedang</v>
          </cell>
          <cell r="C23" t="str">
            <v>Sumadra</v>
          </cell>
          <cell r="E23" t="str">
            <v>Pabuaran</v>
          </cell>
        </row>
        <row r="24">
          <cell r="A24" t="str">
            <v>Ujungberung</v>
          </cell>
          <cell r="C24" t="str">
            <v>Sunyaragi</v>
          </cell>
          <cell r="E24" t="str">
            <v>Parungmulya</v>
          </cell>
        </row>
        <row r="25">
          <cell r="C25" t="str">
            <v>Tasik Baru</v>
          </cell>
          <cell r="E25" t="str">
            <v>Peruri</v>
          </cell>
        </row>
        <row r="26">
          <cell r="C26" t="str">
            <v>Tasikmalaya</v>
          </cell>
          <cell r="E26" t="str">
            <v>Pinayungan</v>
          </cell>
        </row>
        <row r="27">
          <cell r="E27" t="str">
            <v>Pindodeli</v>
          </cell>
        </row>
        <row r="28">
          <cell r="E28" t="str">
            <v>Poncol Baru</v>
          </cell>
        </row>
        <row r="29">
          <cell r="E29" t="str">
            <v>Purwakarta</v>
          </cell>
        </row>
        <row r="30">
          <cell r="E30" t="str">
            <v>Rengasdengklok</v>
          </cell>
        </row>
        <row r="31">
          <cell r="E31" t="str">
            <v>South Pasific</v>
          </cell>
        </row>
        <row r="32">
          <cell r="E32" t="str">
            <v>Subang</v>
          </cell>
        </row>
        <row r="33">
          <cell r="E33" t="str">
            <v>Sukamandi</v>
          </cell>
        </row>
        <row r="34">
          <cell r="E34" t="str">
            <v>Tambun</v>
          </cell>
        </row>
        <row r="35">
          <cell r="E35" t="str">
            <v>Tegalherang</v>
          </cell>
        </row>
        <row r="36">
          <cell r="E36" t="str">
            <v>Telukjambe</v>
          </cell>
        </row>
        <row r="37">
          <cell r="E37" t="str">
            <v>Toyogiri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63"/>
  <sheetViews>
    <sheetView showGridLines="0" zoomScale="70" zoomScaleNormal="7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C302" sqref="C302"/>
    </sheetView>
  </sheetViews>
  <sheetFormatPr defaultRowHeight="15" x14ac:dyDescent="0.25"/>
  <cols>
    <col min="1" max="1" width="18.42578125" style="7" customWidth="1"/>
    <col min="2" max="2" width="54.5703125" style="7" bestFit="1" customWidth="1"/>
    <col min="3" max="3" width="31.28515625" style="8" bestFit="1" customWidth="1"/>
    <col min="4" max="4" width="18.140625" style="8" bestFit="1" customWidth="1"/>
    <col min="5" max="5" width="11" style="8" bestFit="1" customWidth="1"/>
    <col min="6" max="6" width="11.28515625" style="8" bestFit="1" customWidth="1"/>
    <col min="7" max="7" width="15" style="8" bestFit="1" customWidth="1"/>
    <col min="8" max="8" width="9.85546875" style="8" bestFit="1" customWidth="1"/>
    <col min="9" max="9" width="9.140625" style="8" bestFit="1" customWidth="1"/>
    <col min="10" max="10" width="10.85546875" style="8" bestFit="1" customWidth="1"/>
    <col min="11" max="11" width="9.140625" style="8" customWidth="1"/>
    <col min="12" max="12" width="8.7109375" style="8" bestFit="1" customWidth="1"/>
    <col min="13" max="13" width="9.140625" style="8" customWidth="1"/>
    <col min="14" max="14" width="12.140625" style="8" bestFit="1" customWidth="1"/>
    <col min="15" max="15" width="9.140625" style="8" customWidth="1"/>
    <col min="16" max="16" width="9.140625" style="8"/>
    <col min="17" max="17" width="7.28515625" style="8" customWidth="1"/>
    <col min="18" max="18" width="10.28515625" style="7" customWidth="1"/>
    <col min="19" max="19" width="11.7109375" style="7" bestFit="1" customWidth="1"/>
    <col min="20" max="21" width="9.85546875" style="7" customWidth="1"/>
    <col min="22" max="22" width="16.28515625" style="7" bestFit="1" customWidth="1"/>
    <col min="23" max="23" width="23" style="7" bestFit="1" customWidth="1"/>
    <col min="24" max="24" width="55.28515625" style="7" bestFit="1" customWidth="1"/>
    <col min="25" max="25" width="9.140625" style="7" customWidth="1"/>
    <col min="26" max="26" width="9.140625" style="7"/>
    <col min="27" max="27" width="11.28515625" style="7" bestFit="1" customWidth="1"/>
    <col min="28" max="28" width="7.140625" style="7" bestFit="1" customWidth="1"/>
    <col min="29" max="31" width="9.140625" style="7"/>
    <col min="32" max="32" width="11.28515625" style="7" bestFit="1" customWidth="1"/>
    <col min="33" max="258" width="9.140625" style="7"/>
    <col min="259" max="259" width="18.42578125" style="7" customWidth="1"/>
    <col min="260" max="260" width="54.5703125" style="7" bestFit="1" customWidth="1"/>
    <col min="261" max="261" width="18.140625" style="7" bestFit="1" customWidth="1"/>
    <col min="262" max="262" width="11" style="7" bestFit="1" customWidth="1"/>
    <col min="263" max="263" width="11.28515625" style="7" bestFit="1" customWidth="1"/>
    <col min="264" max="264" width="12.85546875" style="7" bestFit="1" customWidth="1"/>
    <col min="265" max="265" width="9.85546875" style="7" bestFit="1" customWidth="1"/>
    <col min="266" max="266" width="9.140625" style="7" bestFit="1"/>
    <col min="267" max="267" width="10.85546875" style="7" bestFit="1" customWidth="1"/>
    <col min="268" max="268" width="9.140625" style="7"/>
    <col min="269" max="269" width="8.7109375" style="7" bestFit="1" customWidth="1"/>
    <col min="270" max="270" width="9.140625" style="7"/>
    <col min="271" max="271" width="12.140625" style="7" bestFit="1" customWidth="1"/>
    <col min="272" max="514" width="9.140625" style="7"/>
    <col min="515" max="515" width="18.42578125" style="7" customWidth="1"/>
    <col min="516" max="516" width="54.5703125" style="7" bestFit="1" customWidth="1"/>
    <col min="517" max="517" width="18.140625" style="7" bestFit="1" customWidth="1"/>
    <col min="518" max="518" width="11" style="7" bestFit="1" customWidth="1"/>
    <col min="519" max="519" width="11.28515625" style="7" bestFit="1" customWidth="1"/>
    <col min="520" max="520" width="12.85546875" style="7" bestFit="1" customWidth="1"/>
    <col min="521" max="521" width="9.85546875" style="7" bestFit="1" customWidth="1"/>
    <col min="522" max="522" width="9.140625" style="7" bestFit="1"/>
    <col min="523" max="523" width="10.85546875" style="7" bestFit="1" customWidth="1"/>
    <col min="524" max="524" width="9.140625" style="7"/>
    <col min="525" max="525" width="8.7109375" style="7" bestFit="1" customWidth="1"/>
    <col min="526" max="526" width="9.140625" style="7"/>
    <col min="527" max="527" width="12.140625" style="7" bestFit="1" customWidth="1"/>
    <col min="528" max="770" width="9.140625" style="7"/>
    <col min="771" max="771" width="18.42578125" style="7" customWidth="1"/>
    <col min="772" max="772" width="54.5703125" style="7" bestFit="1" customWidth="1"/>
    <col min="773" max="773" width="18.140625" style="7" bestFit="1" customWidth="1"/>
    <col min="774" max="774" width="11" style="7" bestFit="1" customWidth="1"/>
    <col min="775" max="775" width="11.28515625" style="7" bestFit="1" customWidth="1"/>
    <col min="776" max="776" width="12.85546875" style="7" bestFit="1" customWidth="1"/>
    <col min="777" max="777" width="9.85546875" style="7" bestFit="1" customWidth="1"/>
    <col min="778" max="778" width="9.140625" style="7" bestFit="1"/>
    <col min="779" max="779" width="10.85546875" style="7" bestFit="1" customWidth="1"/>
    <col min="780" max="780" width="9.140625" style="7"/>
    <col min="781" max="781" width="8.7109375" style="7" bestFit="1" customWidth="1"/>
    <col min="782" max="782" width="9.140625" style="7"/>
    <col min="783" max="783" width="12.140625" style="7" bestFit="1" customWidth="1"/>
    <col min="784" max="1026" width="9.140625" style="7"/>
    <col min="1027" max="1027" width="18.42578125" style="7" customWidth="1"/>
    <col min="1028" max="1028" width="54.5703125" style="7" bestFit="1" customWidth="1"/>
    <col min="1029" max="1029" width="18.140625" style="7" bestFit="1" customWidth="1"/>
    <col min="1030" max="1030" width="11" style="7" bestFit="1" customWidth="1"/>
    <col min="1031" max="1031" width="11.28515625" style="7" bestFit="1" customWidth="1"/>
    <col min="1032" max="1032" width="12.85546875" style="7" bestFit="1" customWidth="1"/>
    <col min="1033" max="1033" width="9.85546875" style="7" bestFit="1" customWidth="1"/>
    <col min="1034" max="1034" width="9.140625" style="7" bestFit="1"/>
    <col min="1035" max="1035" width="10.85546875" style="7" bestFit="1" customWidth="1"/>
    <col min="1036" max="1036" width="9.140625" style="7"/>
    <col min="1037" max="1037" width="8.7109375" style="7" bestFit="1" customWidth="1"/>
    <col min="1038" max="1038" width="9.140625" style="7"/>
    <col min="1039" max="1039" width="12.140625" style="7" bestFit="1" customWidth="1"/>
    <col min="1040" max="1282" width="9.140625" style="7"/>
    <col min="1283" max="1283" width="18.42578125" style="7" customWidth="1"/>
    <col min="1284" max="1284" width="54.5703125" style="7" bestFit="1" customWidth="1"/>
    <col min="1285" max="1285" width="18.140625" style="7" bestFit="1" customWidth="1"/>
    <col min="1286" max="1286" width="11" style="7" bestFit="1" customWidth="1"/>
    <col min="1287" max="1287" width="11.28515625" style="7" bestFit="1" customWidth="1"/>
    <col min="1288" max="1288" width="12.85546875" style="7" bestFit="1" customWidth="1"/>
    <col min="1289" max="1289" width="9.85546875" style="7" bestFit="1" customWidth="1"/>
    <col min="1290" max="1290" width="9.140625" style="7" bestFit="1"/>
    <col min="1291" max="1291" width="10.85546875" style="7" bestFit="1" customWidth="1"/>
    <col min="1292" max="1292" width="9.140625" style="7"/>
    <col min="1293" max="1293" width="8.7109375" style="7" bestFit="1" customWidth="1"/>
    <col min="1294" max="1294" width="9.140625" style="7"/>
    <col min="1295" max="1295" width="12.140625" style="7" bestFit="1" customWidth="1"/>
    <col min="1296" max="1538" width="9.140625" style="7"/>
    <col min="1539" max="1539" width="18.42578125" style="7" customWidth="1"/>
    <col min="1540" max="1540" width="54.5703125" style="7" bestFit="1" customWidth="1"/>
    <col min="1541" max="1541" width="18.140625" style="7" bestFit="1" customWidth="1"/>
    <col min="1542" max="1542" width="11" style="7" bestFit="1" customWidth="1"/>
    <col min="1543" max="1543" width="11.28515625" style="7" bestFit="1" customWidth="1"/>
    <col min="1544" max="1544" width="12.85546875" style="7" bestFit="1" customWidth="1"/>
    <col min="1545" max="1545" width="9.85546875" style="7" bestFit="1" customWidth="1"/>
    <col min="1546" max="1546" width="9.140625" style="7" bestFit="1"/>
    <col min="1547" max="1547" width="10.85546875" style="7" bestFit="1" customWidth="1"/>
    <col min="1548" max="1548" width="9.140625" style="7"/>
    <col min="1549" max="1549" width="8.7109375" style="7" bestFit="1" customWidth="1"/>
    <col min="1550" max="1550" width="9.140625" style="7"/>
    <col min="1551" max="1551" width="12.140625" style="7" bestFit="1" customWidth="1"/>
    <col min="1552" max="1794" width="9.140625" style="7"/>
    <col min="1795" max="1795" width="18.42578125" style="7" customWidth="1"/>
    <col min="1796" max="1796" width="54.5703125" style="7" bestFit="1" customWidth="1"/>
    <col min="1797" max="1797" width="18.140625" style="7" bestFit="1" customWidth="1"/>
    <col min="1798" max="1798" width="11" style="7" bestFit="1" customWidth="1"/>
    <col min="1799" max="1799" width="11.28515625" style="7" bestFit="1" customWidth="1"/>
    <col min="1800" max="1800" width="12.85546875" style="7" bestFit="1" customWidth="1"/>
    <col min="1801" max="1801" width="9.85546875" style="7" bestFit="1" customWidth="1"/>
    <col min="1802" max="1802" width="9.140625" style="7" bestFit="1"/>
    <col min="1803" max="1803" width="10.85546875" style="7" bestFit="1" customWidth="1"/>
    <col min="1804" max="1804" width="9.140625" style="7"/>
    <col min="1805" max="1805" width="8.7109375" style="7" bestFit="1" customWidth="1"/>
    <col min="1806" max="1806" width="9.140625" style="7"/>
    <col min="1807" max="1807" width="12.140625" style="7" bestFit="1" customWidth="1"/>
    <col min="1808" max="2050" width="9.140625" style="7"/>
    <col min="2051" max="2051" width="18.42578125" style="7" customWidth="1"/>
    <col min="2052" max="2052" width="54.5703125" style="7" bestFit="1" customWidth="1"/>
    <col min="2053" max="2053" width="18.140625" style="7" bestFit="1" customWidth="1"/>
    <col min="2054" max="2054" width="11" style="7" bestFit="1" customWidth="1"/>
    <col min="2055" max="2055" width="11.28515625" style="7" bestFit="1" customWidth="1"/>
    <col min="2056" max="2056" width="12.85546875" style="7" bestFit="1" customWidth="1"/>
    <col min="2057" max="2057" width="9.85546875" style="7" bestFit="1" customWidth="1"/>
    <col min="2058" max="2058" width="9.140625" style="7" bestFit="1"/>
    <col min="2059" max="2059" width="10.85546875" style="7" bestFit="1" customWidth="1"/>
    <col min="2060" max="2060" width="9.140625" style="7"/>
    <col min="2061" max="2061" width="8.7109375" style="7" bestFit="1" customWidth="1"/>
    <col min="2062" max="2062" width="9.140625" style="7"/>
    <col min="2063" max="2063" width="12.140625" style="7" bestFit="1" customWidth="1"/>
    <col min="2064" max="2306" width="9.140625" style="7"/>
    <col min="2307" max="2307" width="18.42578125" style="7" customWidth="1"/>
    <col min="2308" max="2308" width="54.5703125" style="7" bestFit="1" customWidth="1"/>
    <col min="2309" max="2309" width="18.140625" style="7" bestFit="1" customWidth="1"/>
    <col min="2310" max="2310" width="11" style="7" bestFit="1" customWidth="1"/>
    <col min="2311" max="2311" width="11.28515625" style="7" bestFit="1" customWidth="1"/>
    <col min="2312" max="2312" width="12.85546875" style="7" bestFit="1" customWidth="1"/>
    <col min="2313" max="2313" width="9.85546875" style="7" bestFit="1" customWidth="1"/>
    <col min="2314" max="2314" width="9.140625" style="7" bestFit="1"/>
    <col min="2315" max="2315" width="10.85546875" style="7" bestFit="1" customWidth="1"/>
    <col min="2316" max="2316" width="9.140625" style="7"/>
    <col min="2317" max="2317" width="8.7109375" style="7" bestFit="1" customWidth="1"/>
    <col min="2318" max="2318" width="9.140625" style="7"/>
    <col min="2319" max="2319" width="12.140625" style="7" bestFit="1" customWidth="1"/>
    <col min="2320" max="2562" width="9.140625" style="7"/>
    <col min="2563" max="2563" width="18.42578125" style="7" customWidth="1"/>
    <col min="2564" max="2564" width="54.5703125" style="7" bestFit="1" customWidth="1"/>
    <col min="2565" max="2565" width="18.140625" style="7" bestFit="1" customWidth="1"/>
    <col min="2566" max="2566" width="11" style="7" bestFit="1" customWidth="1"/>
    <col min="2567" max="2567" width="11.28515625" style="7" bestFit="1" customWidth="1"/>
    <col min="2568" max="2568" width="12.85546875" style="7" bestFit="1" customWidth="1"/>
    <col min="2569" max="2569" width="9.85546875" style="7" bestFit="1" customWidth="1"/>
    <col min="2570" max="2570" width="9.140625" style="7" bestFit="1"/>
    <col min="2571" max="2571" width="10.85546875" style="7" bestFit="1" customWidth="1"/>
    <col min="2572" max="2572" width="9.140625" style="7"/>
    <col min="2573" max="2573" width="8.7109375" style="7" bestFit="1" customWidth="1"/>
    <col min="2574" max="2574" width="9.140625" style="7"/>
    <col min="2575" max="2575" width="12.140625" style="7" bestFit="1" customWidth="1"/>
    <col min="2576" max="2818" width="9.140625" style="7"/>
    <col min="2819" max="2819" width="18.42578125" style="7" customWidth="1"/>
    <col min="2820" max="2820" width="54.5703125" style="7" bestFit="1" customWidth="1"/>
    <col min="2821" max="2821" width="18.140625" style="7" bestFit="1" customWidth="1"/>
    <col min="2822" max="2822" width="11" style="7" bestFit="1" customWidth="1"/>
    <col min="2823" max="2823" width="11.28515625" style="7" bestFit="1" customWidth="1"/>
    <col min="2824" max="2824" width="12.85546875" style="7" bestFit="1" customWidth="1"/>
    <col min="2825" max="2825" width="9.85546875" style="7" bestFit="1" customWidth="1"/>
    <col min="2826" max="2826" width="9.140625" style="7" bestFit="1"/>
    <col min="2827" max="2827" width="10.85546875" style="7" bestFit="1" customWidth="1"/>
    <col min="2828" max="2828" width="9.140625" style="7"/>
    <col min="2829" max="2829" width="8.7109375" style="7" bestFit="1" customWidth="1"/>
    <col min="2830" max="2830" width="9.140625" style="7"/>
    <col min="2831" max="2831" width="12.140625" style="7" bestFit="1" customWidth="1"/>
    <col min="2832" max="3074" width="9.140625" style="7"/>
    <col min="3075" max="3075" width="18.42578125" style="7" customWidth="1"/>
    <col min="3076" max="3076" width="54.5703125" style="7" bestFit="1" customWidth="1"/>
    <col min="3077" max="3077" width="18.140625" style="7" bestFit="1" customWidth="1"/>
    <col min="3078" max="3078" width="11" style="7" bestFit="1" customWidth="1"/>
    <col min="3079" max="3079" width="11.28515625" style="7" bestFit="1" customWidth="1"/>
    <col min="3080" max="3080" width="12.85546875" style="7" bestFit="1" customWidth="1"/>
    <col min="3081" max="3081" width="9.85546875" style="7" bestFit="1" customWidth="1"/>
    <col min="3082" max="3082" width="9.140625" style="7" bestFit="1"/>
    <col min="3083" max="3083" width="10.85546875" style="7" bestFit="1" customWidth="1"/>
    <col min="3084" max="3084" width="9.140625" style="7"/>
    <col min="3085" max="3085" width="8.7109375" style="7" bestFit="1" customWidth="1"/>
    <col min="3086" max="3086" width="9.140625" style="7"/>
    <col min="3087" max="3087" width="12.140625" style="7" bestFit="1" customWidth="1"/>
    <col min="3088" max="3330" width="9.140625" style="7"/>
    <col min="3331" max="3331" width="18.42578125" style="7" customWidth="1"/>
    <col min="3332" max="3332" width="54.5703125" style="7" bestFit="1" customWidth="1"/>
    <col min="3333" max="3333" width="18.140625" style="7" bestFit="1" customWidth="1"/>
    <col min="3334" max="3334" width="11" style="7" bestFit="1" customWidth="1"/>
    <col min="3335" max="3335" width="11.28515625" style="7" bestFit="1" customWidth="1"/>
    <col min="3336" max="3336" width="12.85546875" style="7" bestFit="1" customWidth="1"/>
    <col min="3337" max="3337" width="9.85546875" style="7" bestFit="1" customWidth="1"/>
    <col min="3338" max="3338" width="9.140625" style="7" bestFit="1"/>
    <col min="3339" max="3339" width="10.85546875" style="7" bestFit="1" customWidth="1"/>
    <col min="3340" max="3340" width="9.140625" style="7"/>
    <col min="3341" max="3341" width="8.7109375" style="7" bestFit="1" customWidth="1"/>
    <col min="3342" max="3342" width="9.140625" style="7"/>
    <col min="3343" max="3343" width="12.140625" style="7" bestFit="1" customWidth="1"/>
    <col min="3344" max="3586" width="9.140625" style="7"/>
    <col min="3587" max="3587" width="18.42578125" style="7" customWidth="1"/>
    <col min="3588" max="3588" width="54.5703125" style="7" bestFit="1" customWidth="1"/>
    <col min="3589" max="3589" width="18.140625" style="7" bestFit="1" customWidth="1"/>
    <col min="3590" max="3590" width="11" style="7" bestFit="1" customWidth="1"/>
    <col min="3591" max="3591" width="11.28515625" style="7" bestFit="1" customWidth="1"/>
    <col min="3592" max="3592" width="12.85546875" style="7" bestFit="1" customWidth="1"/>
    <col min="3593" max="3593" width="9.85546875" style="7" bestFit="1" customWidth="1"/>
    <col min="3594" max="3594" width="9.140625" style="7" bestFit="1"/>
    <col min="3595" max="3595" width="10.85546875" style="7" bestFit="1" customWidth="1"/>
    <col min="3596" max="3596" width="9.140625" style="7"/>
    <col min="3597" max="3597" width="8.7109375" style="7" bestFit="1" customWidth="1"/>
    <col min="3598" max="3598" width="9.140625" style="7"/>
    <col min="3599" max="3599" width="12.140625" style="7" bestFit="1" customWidth="1"/>
    <col min="3600" max="3842" width="9.140625" style="7"/>
    <col min="3843" max="3843" width="18.42578125" style="7" customWidth="1"/>
    <col min="3844" max="3844" width="54.5703125" style="7" bestFit="1" customWidth="1"/>
    <col min="3845" max="3845" width="18.140625" style="7" bestFit="1" customWidth="1"/>
    <col min="3846" max="3846" width="11" style="7" bestFit="1" customWidth="1"/>
    <col min="3847" max="3847" width="11.28515625" style="7" bestFit="1" customWidth="1"/>
    <col min="3848" max="3848" width="12.85546875" style="7" bestFit="1" customWidth="1"/>
    <col min="3849" max="3849" width="9.85546875" style="7" bestFit="1" customWidth="1"/>
    <col min="3850" max="3850" width="9.140625" style="7" bestFit="1"/>
    <col min="3851" max="3851" width="10.85546875" style="7" bestFit="1" customWidth="1"/>
    <col min="3852" max="3852" width="9.140625" style="7"/>
    <col min="3853" max="3853" width="8.7109375" style="7" bestFit="1" customWidth="1"/>
    <col min="3854" max="3854" width="9.140625" style="7"/>
    <col min="3855" max="3855" width="12.140625" style="7" bestFit="1" customWidth="1"/>
    <col min="3856" max="4098" width="9.140625" style="7"/>
    <col min="4099" max="4099" width="18.42578125" style="7" customWidth="1"/>
    <col min="4100" max="4100" width="54.5703125" style="7" bestFit="1" customWidth="1"/>
    <col min="4101" max="4101" width="18.140625" style="7" bestFit="1" customWidth="1"/>
    <col min="4102" max="4102" width="11" style="7" bestFit="1" customWidth="1"/>
    <col min="4103" max="4103" width="11.28515625" style="7" bestFit="1" customWidth="1"/>
    <col min="4104" max="4104" width="12.85546875" style="7" bestFit="1" customWidth="1"/>
    <col min="4105" max="4105" width="9.85546875" style="7" bestFit="1" customWidth="1"/>
    <col min="4106" max="4106" width="9.140625" style="7" bestFit="1"/>
    <col min="4107" max="4107" width="10.85546875" style="7" bestFit="1" customWidth="1"/>
    <col min="4108" max="4108" width="9.140625" style="7"/>
    <col min="4109" max="4109" width="8.7109375" style="7" bestFit="1" customWidth="1"/>
    <col min="4110" max="4110" width="9.140625" style="7"/>
    <col min="4111" max="4111" width="12.140625" style="7" bestFit="1" customWidth="1"/>
    <col min="4112" max="4354" width="9.140625" style="7"/>
    <col min="4355" max="4355" width="18.42578125" style="7" customWidth="1"/>
    <col min="4356" max="4356" width="54.5703125" style="7" bestFit="1" customWidth="1"/>
    <col min="4357" max="4357" width="18.140625" style="7" bestFit="1" customWidth="1"/>
    <col min="4358" max="4358" width="11" style="7" bestFit="1" customWidth="1"/>
    <col min="4359" max="4359" width="11.28515625" style="7" bestFit="1" customWidth="1"/>
    <col min="4360" max="4360" width="12.85546875" style="7" bestFit="1" customWidth="1"/>
    <col min="4361" max="4361" width="9.85546875" style="7" bestFit="1" customWidth="1"/>
    <col min="4362" max="4362" width="9.140625" style="7" bestFit="1"/>
    <col min="4363" max="4363" width="10.85546875" style="7" bestFit="1" customWidth="1"/>
    <col min="4364" max="4364" width="9.140625" style="7"/>
    <col min="4365" max="4365" width="8.7109375" style="7" bestFit="1" customWidth="1"/>
    <col min="4366" max="4366" width="9.140625" style="7"/>
    <col min="4367" max="4367" width="12.140625" style="7" bestFit="1" customWidth="1"/>
    <col min="4368" max="4610" width="9.140625" style="7"/>
    <col min="4611" max="4611" width="18.42578125" style="7" customWidth="1"/>
    <col min="4612" max="4612" width="54.5703125" style="7" bestFit="1" customWidth="1"/>
    <col min="4613" max="4613" width="18.140625" style="7" bestFit="1" customWidth="1"/>
    <col min="4614" max="4614" width="11" style="7" bestFit="1" customWidth="1"/>
    <col min="4615" max="4615" width="11.28515625" style="7" bestFit="1" customWidth="1"/>
    <col min="4616" max="4616" width="12.85546875" style="7" bestFit="1" customWidth="1"/>
    <col min="4617" max="4617" width="9.85546875" style="7" bestFit="1" customWidth="1"/>
    <col min="4618" max="4618" width="9.140625" style="7" bestFit="1"/>
    <col min="4619" max="4619" width="10.85546875" style="7" bestFit="1" customWidth="1"/>
    <col min="4620" max="4620" width="9.140625" style="7"/>
    <col min="4621" max="4621" width="8.7109375" style="7" bestFit="1" customWidth="1"/>
    <col min="4622" max="4622" width="9.140625" style="7"/>
    <col min="4623" max="4623" width="12.140625" style="7" bestFit="1" customWidth="1"/>
    <col min="4624" max="4866" width="9.140625" style="7"/>
    <col min="4867" max="4867" width="18.42578125" style="7" customWidth="1"/>
    <col min="4868" max="4868" width="54.5703125" style="7" bestFit="1" customWidth="1"/>
    <col min="4869" max="4869" width="18.140625" style="7" bestFit="1" customWidth="1"/>
    <col min="4870" max="4870" width="11" style="7" bestFit="1" customWidth="1"/>
    <col min="4871" max="4871" width="11.28515625" style="7" bestFit="1" customWidth="1"/>
    <col min="4872" max="4872" width="12.85546875" style="7" bestFit="1" customWidth="1"/>
    <col min="4873" max="4873" width="9.85546875" style="7" bestFit="1" customWidth="1"/>
    <col min="4874" max="4874" width="9.140625" style="7" bestFit="1"/>
    <col min="4875" max="4875" width="10.85546875" style="7" bestFit="1" customWidth="1"/>
    <col min="4876" max="4876" width="9.140625" style="7"/>
    <col min="4877" max="4877" width="8.7109375" style="7" bestFit="1" customWidth="1"/>
    <col min="4878" max="4878" width="9.140625" style="7"/>
    <col min="4879" max="4879" width="12.140625" style="7" bestFit="1" customWidth="1"/>
    <col min="4880" max="5122" width="9.140625" style="7"/>
    <col min="5123" max="5123" width="18.42578125" style="7" customWidth="1"/>
    <col min="5124" max="5124" width="54.5703125" style="7" bestFit="1" customWidth="1"/>
    <col min="5125" max="5125" width="18.140625" style="7" bestFit="1" customWidth="1"/>
    <col min="5126" max="5126" width="11" style="7" bestFit="1" customWidth="1"/>
    <col min="5127" max="5127" width="11.28515625" style="7" bestFit="1" customWidth="1"/>
    <col min="5128" max="5128" width="12.85546875" style="7" bestFit="1" customWidth="1"/>
    <col min="5129" max="5129" width="9.85546875" style="7" bestFit="1" customWidth="1"/>
    <col min="5130" max="5130" width="9.140625" style="7" bestFit="1"/>
    <col min="5131" max="5131" width="10.85546875" style="7" bestFit="1" customWidth="1"/>
    <col min="5132" max="5132" width="9.140625" style="7"/>
    <col min="5133" max="5133" width="8.7109375" style="7" bestFit="1" customWidth="1"/>
    <col min="5134" max="5134" width="9.140625" style="7"/>
    <col min="5135" max="5135" width="12.140625" style="7" bestFit="1" customWidth="1"/>
    <col min="5136" max="5378" width="9.140625" style="7"/>
    <col min="5379" max="5379" width="18.42578125" style="7" customWidth="1"/>
    <col min="5380" max="5380" width="54.5703125" style="7" bestFit="1" customWidth="1"/>
    <col min="5381" max="5381" width="18.140625" style="7" bestFit="1" customWidth="1"/>
    <col min="5382" max="5382" width="11" style="7" bestFit="1" customWidth="1"/>
    <col min="5383" max="5383" width="11.28515625" style="7" bestFit="1" customWidth="1"/>
    <col min="5384" max="5384" width="12.85546875" style="7" bestFit="1" customWidth="1"/>
    <col min="5385" max="5385" width="9.85546875" style="7" bestFit="1" customWidth="1"/>
    <col min="5386" max="5386" width="9.140625" style="7" bestFit="1"/>
    <col min="5387" max="5387" width="10.85546875" style="7" bestFit="1" customWidth="1"/>
    <col min="5388" max="5388" width="9.140625" style="7"/>
    <col min="5389" max="5389" width="8.7109375" style="7" bestFit="1" customWidth="1"/>
    <col min="5390" max="5390" width="9.140625" style="7"/>
    <col min="5391" max="5391" width="12.140625" style="7" bestFit="1" customWidth="1"/>
    <col min="5392" max="5634" width="9.140625" style="7"/>
    <col min="5635" max="5635" width="18.42578125" style="7" customWidth="1"/>
    <col min="5636" max="5636" width="54.5703125" style="7" bestFit="1" customWidth="1"/>
    <col min="5637" max="5637" width="18.140625" style="7" bestFit="1" customWidth="1"/>
    <col min="5638" max="5638" width="11" style="7" bestFit="1" customWidth="1"/>
    <col min="5639" max="5639" width="11.28515625" style="7" bestFit="1" customWidth="1"/>
    <col min="5640" max="5640" width="12.85546875" style="7" bestFit="1" customWidth="1"/>
    <col min="5641" max="5641" width="9.85546875" style="7" bestFit="1" customWidth="1"/>
    <col min="5642" max="5642" width="9.140625" style="7" bestFit="1"/>
    <col min="5643" max="5643" width="10.85546875" style="7" bestFit="1" customWidth="1"/>
    <col min="5644" max="5644" width="9.140625" style="7"/>
    <col min="5645" max="5645" width="8.7109375" style="7" bestFit="1" customWidth="1"/>
    <col min="5646" max="5646" width="9.140625" style="7"/>
    <col min="5647" max="5647" width="12.140625" style="7" bestFit="1" customWidth="1"/>
    <col min="5648" max="5890" width="9.140625" style="7"/>
    <col min="5891" max="5891" width="18.42578125" style="7" customWidth="1"/>
    <col min="5892" max="5892" width="54.5703125" style="7" bestFit="1" customWidth="1"/>
    <col min="5893" max="5893" width="18.140625" style="7" bestFit="1" customWidth="1"/>
    <col min="5894" max="5894" width="11" style="7" bestFit="1" customWidth="1"/>
    <col min="5895" max="5895" width="11.28515625" style="7" bestFit="1" customWidth="1"/>
    <col min="5896" max="5896" width="12.85546875" style="7" bestFit="1" customWidth="1"/>
    <col min="5897" max="5897" width="9.85546875" style="7" bestFit="1" customWidth="1"/>
    <col min="5898" max="5898" width="9.140625" style="7" bestFit="1"/>
    <col min="5899" max="5899" width="10.85546875" style="7" bestFit="1" customWidth="1"/>
    <col min="5900" max="5900" width="9.140625" style="7"/>
    <col min="5901" max="5901" width="8.7109375" style="7" bestFit="1" customWidth="1"/>
    <col min="5902" max="5902" width="9.140625" style="7"/>
    <col min="5903" max="5903" width="12.140625" style="7" bestFit="1" customWidth="1"/>
    <col min="5904" max="6146" width="9.140625" style="7"/>
    <col min="6147" max="6147" width="18.42578125" style="7" customWidth="1"/>
    <col min="6148" max="6148" width="54.5703125" style="7" bestFit="1" customWidth="1"/>
    <col min="6149" max="6149" width="18.140625" style="7" bestFit="1" customWidth="1"/>
    <col min="6150" max="6150" width="11" style="7" bestFit="1" customWidth="1"/>
    <col min="6151" max="6151" width="11.28515625" style="7" bestFit="1" customWidth="1"/>
    <col min="6152" max="6152" width="12.85546875" style="7" bestFit="1" customWidth="1"/>
    <col min="6153" max="6153" width="9.85546875" style="7" bestFit="1" customWidth="1"/>
    <col min="6154" max="6154" width="9.140625" style="7" bestFit="1"/>
    <col min="6155" max="6155" width="10.85546875" style="7" bestFit="1" customWidth="1"/>
    <col min="6156" max="6156" width="9.140625" style="7"/>
    <col min="6157" max="6157" width="8.7109375" style="7" bestFit="1" customWidth="1"/>
    <col min="6158" max="6158" width="9.140625" style="7"/>
    <col min="6159" max="6159" width="12.140625" style="7" bestFit="1" customWidth="1"/>
    <col min="6160" max="6402" width="9.140625" style="7"/>
    <col min="6403" max="6403" width="18.42578125" style="7" customWidth="1"/>
    <col min="6404" max="6404" width="54.5703125" style="7" bestFit="1" customWidth="1"/>
    <col min="6405" max="6405" width="18.140625" style="7" bestFit="1" customWidth="1"/>
    <col min="6406" max="6406" width="11" style="7" bestFit="1" customWidth="1"/>
    <col min="6407" max="6407" width="11.28515625" style="7" bestFit="1" customWidth="1"/>
    <col min="6408" max="6408" width="12.85546875" style="7" bestFit="1" customWidth="1"/>
    <col min="6409" max="6409" width="9.85546875" style="7" bestFit="1" customWidth="1"/>
    <col min="6410" max="6410" width="9.140625" style="7" bestFit="1"/>
    <col min="6411" max="6411" width="10.85546875" style="7" bestFit="1" customWidth="1"/>
    <col min="6412" max="6412" width="9.140625" style="7"/>
    <col min="6413" max="6413" width="8.7109375" style="7" bestFit="1" customWidth="1"/>
    <col min="6414" max="6414" width="9.140625" style="7"/>
    <col min="6415" max="6415" width="12.140625" style="7" bestFit="1" customWidth="1"/>
    <col min="6416" max="6658" width="9.140625" style="7"/>
    <col min="6659" max="6659" width="18.42578125" style="7" customWidth="1"/>
    <col min="6660" max="6660" width="54.5703125" style="7" bestFit="1" customWidth="1"/>
    <col min="6661" max="6661" width="18.140625" style="7" bestFit="1" customWidth="1"/>
    <col min="6662" max="6662" width="11" style="7" bestFit="1" customWidth="1"/>
    <col min="6663" max="6663" width="11.28515625" style="7" bestFit="1" customWidth="1"/>
    <col min="6664" max="6664" width="12.85546875" style="7" bestFit="1" customWidth="1"/>
    <col min="6665" max="6665" width="9.85546875" style="7" bestFit="1" customWidth="1"/>
    <col min="6666" max="6666" width="9.140625" style="7" bestFit="1"/>
    <col min="6667" max="6667" width="10.85546875" style="7" bestFit="1" customWidth="1"/>
    <col min="6668" max="6668" width="9.140625" style="7"/>
    <col min="6669" max="6669" width="8.7109375" style="7" bestFit="1" customWidth="1"/>
    <col min="6670" max="6670" width="9.140625" style="7"/>
    <col min="6671" max="6671" width="12.140625" style="7" bestFit="1" customWidth="1"/>
    <col min="6672" max="6914" width="9.140625" style="7"/>
    <col min="6915" max="6915" width="18.42578125" style="7" customWidth="1"/>
    <col min="6916" max="6916" width="54.5703125" style="7" bestFit="1" customWidth="1"/>
    <col min="6917" max="6917" width="18.140625" style="7" bestFit="1" customWidth="1"/>
    <col min="6918" max="6918" width="11" style="7" bestFit="1" customWidth="1"/>
    <col min="6919" max="6919" width="11.28515625" style="7" bestFit="1" customWidth="1"/>
    <col min="6920" max="6920" width="12.85546875" style="7" bestFit="1" customWidth="1"/>
    <col min="6921" max="6921" width="9.85546875" style="7" bestFit="1" customWidth="1"/>
    <col min="6922" max="6922" width="9.140625" style="7" bestFit="1"/>
    <col min="6923" max="6923" width="10.85546875" style="7" bestFit="1" customWidth="1"/>
    <col min="6924" max="6924" width="9.140625" style="7"/>
    <col min="6925" max="6925" width="8.7109375" style="7" bestFit="1" customWidth="1"/>
    <col min="6926" max="6926" width="9.140625" style="7"/>
    <col min="6927" max="6927" width="12.140625" style="7" bestFit="1" customWidth="1"/>
    <col min="6928" max="7170" width="9.140625" style="7"/>
    <col min="7171" max="7171" width="18.42578125" style="7" customWidth="1"/>
    <col min="7172" max="7172" width="54.5703125" style="7" bestFit="1" customWidth="1"/>
    <col min="7173" max="7173" width="18.140625" style="7" bestFit="1" customWidth="1"/>
    <col min="7174" max="7174" width="11" style="7" bestFit="1" customWidth="1"/>
    <col min="7175" max="7175" width="11.28515625" style="7" bestFit="1" customWidth="1"/>
    <col min="7176" max="7176" width="12.85546875" style="7" bestFit="1" customWidth="1"/>
    <col min="7177" max="7177" width="9.85546875" style="7" bestFit="1" customWidth="1"/>
    <col min="7178" max="7178" width="9.140625" style="7" bestFit="1"/>
    <col min="7179" max="7179" width="10.85546875" style="7" bestFit="1" customWidth="1"/>
    <col min="7180" max="7180" width="9.140625" style="7"/>
    <col min="7181" max="7181" width="8.7109375" style="7" bestFit="1" customWidth="1"/>
    <col min="7182" max="7182" width="9.140625" style="7"/>
    <col min="7183" max="7183" width="12.140625" style="7" bestFit="1" customWidth="1"/>
    <col min="7184" max="7426" width="9.140625" style="7"/>
    <col min="7427" max="7427" width="18.42578125" style="7" customWidth="1"/>
    <col min="7428" max="7428" width="54.5703125" style="7" bestFit="1" customWidth="1"/>
    <col min="7429" max="7429" width="18.140625" style="7" bestFit="1" customWidth="1"/>
    <col min="7430" max="7430" width="11" style="7" bestFit="1" customWidth="1"/>
    <col min="7431" max="7431" width="11.28515625" style="7" bestFit="1" customWidth="1"/>
    <col min="7432" max="7432" width="12.85546875" style="7" bestFit="1" customWidth="1"/>
    <col min="7433" max="7433" width="9.85546875" style="7" bestFit="1" customWidth="1"/>
    <col min="7434" max="7434" width="9.140625" style="7" bestFit="1"/>
    <col min="7435" max="7435" width="10.85546875" style="7" bestFit="1" customWidth="1"/>
    <col min="7436" max="7436" width="9.140625" style="7"/>
    <col min="7437" max="7437" width="8.7109375" style="7" bestFit="1" customWidth="1"/>
    <col min="7438" max="7438" width="9.140625" style="7"/>
    <col min="7439" max="7439" width="12.140625" style="7" bestFit="1" customWidth="1"/>
    <col min="7440" max="7682" width="9.140625" style="7"/>
    <col min="7683" max="7683" width="18.42578125" style="7" customWidth="1"/>
    <col min="7684" max="7684" width="54.5703125" style="7" bestFit="1" customWidth="1"/>
    <col min="7685" max="7685" width="18.140625" style="7" bestFit="1" customWidth="1"/>
    <col min="7686" max="7686" width="11" style="7" bestFit="1" customWidth="1"/>
    <col min="7687" max="7687" width="11.28515625" style="7" bestFit="1" customWidth="1"/>
    <col min="7688" max="7688" width="12.85546875" style="7" bestFit="1" customWidth="1"/>
    <col min="7689" max="7689" width="9.85546875" style="7" bestFit="1" customWidth="1"/>
    <col min="7690" max="7690" width="9.140625" style="7" bestFit="1"/>
    <col min="7691" max="7691" width="10.85546875" style="7" bestFit="1" customWidth="1"/>
    <col min="7692" max="7692" width="9.140625" style="7"/>
    <col min="7693" max="7693" width="8.7109375" style="7" bestFit="1" customWidth="1"/>
    <col min="7694" max="7694" width="9.140625" style="7"/>
    <col min="7695" max="7695" width="12.140625" style="7" bestFit="1" customWidth="1"/>
    <col min="7696" max="7938" width="9.140625" style="7"/>
    <col min="7939" max="7939" width="18.42578125" style="7" customWidth="1"/>
    <col min="7940" max="7940" width="54.5703125" style="7" bestFit="1" customWidth="1"/>
    <col min="7941" max="7941" width="18.140625" style="7" bestFit="1" customWidth="1"/>
    <col min="7942" max="7942" width="11" style="7" bestFit="1" customWidth="1"/>
    <col min="7943" max="7943" width="11.28515625" style="7" bestFit="1" customWidth="1"/>
    <col min="7944" max="7944" width="12.85546875" style="7" bestFit="1" customWidth="1"/>
    <col min="7945" max="7945" width="9.85546875" style="7" bestFit="1" customWidth="1"/>
    <col min="7946" max="7946" width="9.140625" style="7" bestFit="1"/>
    <col min="7947" max="7947" width="10.85546875" style="7" bestFit="1" customWidth="1"/>
    <col min="7948" max="7948" width="9.140625" style="7"/>
    <col min="7949" max="7949" width="8.7109375" style="7" bestFit="1" customWidth="1"/>
    <col min="7950" max="7950" width="9.140625" style="7"/>
    <col min="7951" max="7951" width="12.140625" style="7" bestFit="1" customWidth="1"/>
    <col min="7952" max="8194" width="9.140625" style="7"/>
    <col min="8195" max="8195" width="18.42578125" style="7" customWidth="1"/>
    <col min="8196" max="8196" width="54.5703125" style="7" bestFit="1" customWidth="1"/>
    <col min="8197" max="8197" width="18.140625" style="7" bestFit="1" customWidth="1"/>
    <col min="8198" max="8198" width="11" style="7" bestFit="1" customWidth="1"/>
    <col min="8199" max="8199" width="11.28515625" style="7" bestFit="1" customWidth="1"/>
    <col min="8200" max="8200" width="12.85546875" style="7" bestFit="1" customWidth="1"/>
    <col min="8201" max="8201" width="9.85546875" style="7" bestFit="1" customWidth="1"/>
    <col min="8202" max="8202" width="9.140625" style="7" bestFit="1"/>
    <col min="8203" max="8203" width="10.85546875" style="7" bestFit="1" customWidth="1"/>
    <col min="8204" max="8204" width="9.140625" style="7"/>
    <col min="8205" max="8205" width="8.7109375" style="7" bestFit="1" customWidth="1"/>
    <col min="8206" max="8206" width="9.140625" style="7"/>
    <col min="8207" max="8207" width="12.140625" style="7" bestFit="1" customWidth="1"/>
    <col min="8208" max="8450" width="9.140625" style="7"/>
    <col min="8451" max="8451" width="18.42578125" style="7" customWidth="1"/>
    <col min="8452" max="8452" width="54.5703125" style="7" bestFit="1" customWidth="1"/>
    <col min="8453" max="8453" width="18.140625" style="7" bestFit="1" customWidth="1"/>
    <col min="8454" max="8454" width="11" style="7" bestFit="1" customWidth="1"/>
    <col min="8455" max="8455" width="11.28515625" style="7" bestFit="1" customWidth="1"/>
    <col min="8456" max="8456" width="12.85546875" style="7" bestFit="1" customWidth="1"/>
    <col min="8457" max="8457" width="9.85546875" style="7" bestFit="1" customWidth="1"/>
    <col min="8458" max="8458" width="9.140625" style="7" bestFit="1"/>
    <col min="8459" max="8459" width="10.85546875" style="7" bestFit="1" customWidth="1"/>
    <col min="8460" max="8460" width="9.140625" style="7"/>
    <col min="8461" max="8461" width="8.7109375" style="7" bestFit="1" customWidth="1"/>
    <col min="8462" max="8462" width="9.140625" style="7"/>
    <col min="8463" max="8463" width="12.140625" style="7" bestFit="1" customWidth="1"/>
    <col min="8464" max="8706" width="9.140625" style="7"/>
    <col min="8707" max="8707" width="18.42578125" style="7" customWidth="1"/>
    <col min="8708" max="8708" width="54.5703125" style="7" bestFit="1" customWidth="1"/>
    <col min="8709" max="8709" width="18.140625" style="7" bestFit="1" customWidth="1"/>
    <col min="8710" max="8710" width="11" style="7" bestFit="1" customWidth="1"/>
    <col min="8711" max="8711" width="11.28515625" style="7" bestFit="1" customWidth="1"/>
    <col min="8712" max="8712" width="12.85546875" style="7" bestFit="1" customWidth="1"/>
    <col min="8713" max="8713" width="9.85546875" style="7" bestFit="1" customWidth="1"/>
    <col min="8714" max="8714" width="9.140625" style="7" bestFit="1"/>
    <col min="8715" max="8715" width="10.85546875" style="7" bestFit="1" customWidth="1"/>
    <col min="8716" max="8716" width="9.140625" style="7"/>
    <col min="8717" max="8717" width="8.7109375" style="7" bestFit="1" customWidth="1"/>
    <col min="8718" max="8718" width="9.140625" style="7"/>
    <col min="8719" max="8719" width="12.140625" style="7" bestFit="1" customWidth="1"/>
    <col min="8720" max="8962" width="9.140625" style="7"/>
    <col min="8963" max="8963" width="18.42578125" style="7" customWidth="1"/>
    <col min="8964" max="8964" width="54.5703125" style="7" bestFit="1" customWidth="1"/>
    <col min="8965" max="8965" width="18.140625" style="7" bestFit="1" customWidth="1"/>
    <col min="8966" max="8966" width="11" style="7" bestFit="1" customWidth="1"/>
    <col min="8967" max="8967" width="11.28515625" style="7" bestFit="1" customWidth="1"/>
    <col min="8968" max="8968" width="12.85546875" style="7" bestFit="1" customWidth="1"/>
    <col min="8969" max="8969" width="9.85546875" style="7" bestFit="1" customWidth="1"/>
    <col min="8970" max="8970" width="9.140625" style="7" bestFit="1"/>
    <col min="8971" max="8971" width="10.85546875" style="7" bestFit="1" customWidth="1"/>
    <col min="8972" max="8972" width="9.140625" style="7"/>
    <col min="8973" max="8973" width="8.7109375" style="7" bestFit="1" customWidth="1"/>
    <col min="8974" max="8974" width="9.140625" style="7"/>
    <col min="8975" max="8975" width="12.140625" style="7" bestFit="1" customWidth="1"/>
    <col min="8976" max="9218" width="9.140625" style="7"/>
    <col min="9219" max="9219" width="18.42578125" style="7" customWidth="1"/>
    <col min="9220" max="9220" width="54.5703125" style="7" bestFit="1" customWidth="1"/>
    <col min="9221" max="9221" width="18.140625" style="7" bestFit="1" customWidth="1"/>
    <col min="9222" max="9222" width="11" style="7" bestFit="1" customWidth="1"/>
    <col min="9223" max="9223" width="11.28515625" style="7" bestFit="1" customWidth="1"/>
    <col min="9224" max="9224" width="12.85546875" style="7" bestFit="1" customWidth="1"/>
    <col min="9225" max="9225" width="9.85546875" style="7" bestFit="1" customWidth="1"/>
    <col min="9226" max="9226" width="9.140625" style="7" bestFit="1"/>
    <col min="9227" max="9227" width="10.85546875" style="7" bestFit="1" customWidth="1"/>
    <col min="9228" max="9228" width="9.140625" style="7"/>
    <col min="9229" max="9229" width="8.7109375" style="7" bestFit="1" customWidth="1"/>
    <col min="9230" max="9230" width="9.140625" style="7"/>
    <col min="9231" max="9231" width="12.140625" style="7" bestFit="1" customWidth="1"/>
    <col min="9232" max="9474" width="9.140625" style="7"/>
    <col min="9475" max="9475" width="18.42578125" style="7" customWidth="1"/>
    <col min="9476" max="9476" width="54.5703125" style="7" bestFit="1" customWidth="1"/>
    <col min="9477" max="9477" width="18.140625" style="7" bestFit="1" customWidth="1"/>
    <col min="9478" max="9478" width="11" style="7" bestFit="1" customWidth="1"/>
    <col min="9479" max="9479" width="11.28515625" style="7" bestFit="1" customWidth="1"/>
    <col min="9480" max="9480" width="12.85546875" style="7" bestFit="1" customWidth="1"/>
    <col min="9481" max="9481" width="9.85546875" style="7" bestFit="1" customWidth="1"/>
    <col min="9482" max="9482" width="9.140625" style="7" bestFit="1"/>
    <col min="9483" max="9483" width="10.85546875" style="7" bestFit="1" customWidth="1"/>
    <col min="9484" max="9484" width="9.140625" style="7"/>
    <col min="9485" max="9485" width="8.7109375" style="7" bestFit="1" customWidth="1"/>
    <col min="9486" max="9486" width="9.140625" style="7"/>
    <col min="9487" max="9487" width="12.140625" style="7" bestFit="1" customWidth="1"/>
    <col min="9488" max="9730" width="9.140625" style="7"/>
    <col min="9731" max="9731" width="18.42578125" style="7" customWidth="1"/>
    <col min="9732" max="9732" width="54.5703125" style="7" bestFit="1" customWidth="1"/>
    <col min="9733" max="9733" width="18.140625" style="7" bestFit="1" customWidth="1"/>
    <col min="9734" max="9734" width="11" style="7" bestFit="1" customWidth="1"/>
    <col min="9735" max="9735" width="11.28515625" style="7" bestFit="1" customWidth="1"/>
    <col min="9736" max="9736" width="12.85546875" style="7" bestFit="1" customWidth="1"/>
    <col min="9737" max="9737" width="9.85546875" style="7" bestFit="1" customWidth="1"/>
    <col min="9738" max="9738" width="9.140625" style="7" bestFit="1"/>
    <col min="9739" max="9739" width="10.85546875" style="7" bestFit="1" customWidth="1"/>
    <col min="9740" max="9740" width="9.140625" style="7"/>
    <col min="9741" max="9741" width="8.7109375" style="7" bestFit="1" customWidth="1"/>
    <col min="9742" max="9742" width="9.140625" style="7"/>
    <col min="9743" max="9743" width="12.140625" style="7" bestFit="1" customWidth="1"/>
    <col min="9744" max="9986" width="9.140625" style="7"/>
    <col min="9987" max="9987" width="18.42578125" style="7" customWidth="1"/>
    <col min="9988" max="9988" width="54.5703125" style="7" bestFit="1" customWidth="1"/>
    <col min="9989" max="9989" width="18.140625" style="7" bestFit="1" customWidth="1"/>
    <col min="9990" max="9990" width="11" style="7" bestFit="1" customWidth="1"/>
    <col min="9991" max="9991" width="11.28515625" style="7" bestFit="1" customWidth="1"/>
    <col min="9992" max="9992" width="12.85546875" style="7" bestFit="1" customWidth="1"/>
    <col min="9993" max="9993" width="9.85546875" style="7" bestFit="1" customWidth="1"/>
    <col min="9994" max="9994" width="9.140625" style="7" bestFit="1"/>
    <col min="9995" max="9995" width="10.85546875" style="7" bestFit="1" customWidth="1"/>
    <col min="9996" max="9996" width="9.140625" style="7"/>
    <col min="9997" max="9997" width="8.7109375" style="7" bestFit="1" customWidth="1"/>
    <col min="9998" max="9998" width="9.140625" style="7"/>
    <col min="9999" max="9999" width="12.140625" style="7" bestFit="1" customWidth="1"/>
    <col min="10000" max="10242" width="9.140625" style="7"/>
    <col min="10243" max="10243" width="18.42578125" style="7" customWidth="1"/>
    <col min="10244" max="10244" width="54.5703125" style="7" bestFit="1" customWidth="1"/>
    <col min="10245" max="10245" width="18.140625" style="7" bestFit="1" customWidth="1"/>
    <col min="10246" max="10246" width="11" style="7" bestFit="1" customWidth="1"/>
    <col min="10247" max="10247" width="11.28515625" style="7" bestFit="1" customWidth="1"/>
    <col min="10248" max="10248" width="12.85546875" style="7" bestFit="1" customWidth="1"/>
    <col min="10249" max="10249" width="9.85546875" style="7" bestFit="1" customWidth="1"/>
    <col min="10250" max="10250" width="9.140625" style="7" bestFit="1"/>
    <col min="10251" max="10251" width="10.85546875" style="7" bestFit="1" customWidth="1"/>
    <col min="10252" max="10252" width="9.140625" style="7"/>
    <col min="10253" max="10253" width="8.7109375" style="7" bestFit="1" customWidth="1"/>
    <col min="10254" max="10254" width="9.140625" style="7"/>
    <col min="10255" max="10255" width="12.140625" style="7" bestFit="1" customWidth="1"/>
    <col min="10256" max="10498" width="9.140625" style="7"/>
    <col min="10499" max="10499" width="18.42578125" style="7" customWidth="1"/>
    <col min="10500" max="10500" width="54.5703125" style="7" bestFit="1" customWidth="1"/>
    <col min="10501" max="10501" width="18.140625" style="7" bestFit="1" customWidth="1"/>
    <col min="10502" max="10502" width="11" style="7" bestFit="1" customWidth="1"/>
    <col min="10503" max="10503" width="11.28515625" style="7" bestFit="1" customWidth="1"/>
    <col min="10504" max="10504" width="12.85546875" style="7" bestFit="1" customWidth="1"/>
    <col min="10505" max="10505" width="9.85546875" style="7" bestFit="1" customWidth="1"/>
    <col min="10506" max="10506" width="9.140625" style="7" bestFit="1"/>
    <col min="10507" max="10507" width="10.85546875" style="7" bestFit="1" customWidth="1"/>
    <col min="10508" max="10508" width="9.140625" style="7"/>
    <col min="10509" max="10509" width="8.7109375" style="7" bestFit="1" customWidth="1"/>
    <col min="10510" max="10510" width="9.140625" style="7"/>
    <col min="10511" max="10511" width="12.140625" style="7" bestFit="1" customWidth="1"/>
    <col min="10512" max="10754" width="9.140625" style="7"/>
    <col min="10755" max="10755" width="18.42578125" style="7" customWidth="1"/>
    <col min="10756" max="10756" width="54.5703125" style="7" bestFit="1" customWidth="1"/>
    <col min="10757" max="10757" width="18.140625" style="7" bestFit="1" customWidth="1"/>
    <col min="10758" max="10758" width="11" style="7" bestFit="1" customWidth="1"/>
    <col min="10759" max="10759" width="11.28515625" style="7" bestFit="1" customWidth="1"/>
    <col min="10760" max="10760" width="12.85546875" style="7" bestFit="1" customWidth="1"/>
    <col min="10761" max="10761" width="9.85546875" style="7" bestFit="1" customWidth="1"/>
    <col min="10762" max="10762" width="9.140625" style="7" bestFit="1"/>
    <col min="10763" max="10763" width="10.85546875" style="7" bestFit="1" customWidth="1"/>
    <col min="10764" max="10764" width="9.140625" style="7"/>
    <col min="10765" max="10765" width="8.7109375" style="7" bestFit="1" customWidth="1"/>
    <col min="10766" max="10766" width="9.140625" style="7"/>
    <col min="10767" max="10767" width="12.140625" style="7" bestFit="1" customWidth="1"/>
    <col min="10768" max="11010" width="9.140625" style="7"/>
    <col min="11011" max="11011" width="18.42578125" style="7" customWidth="1"/>
    <col min="11012" max="11012" width="54.5703125" style="7" bestFit="1" customWidth="1"/>
    <col min="11013" max="11013" width="18.140625" style="7" bestFit="1" customWidth="1"/>
    <col min="11014" max="11014" width="11" style="7" bestFit="1" customWidth="1"/>
    <col min="11015" max="11015" width="11.28515625" style="7" bestFit="1" customWidth="1"/>
    <col min="11016" max="11016" width="12.85546875" style="7" bestFit="1" customWidth="1"/>
    <col min="11017" max="11017" width="9.85546875" style="7" bestFit="1" customWidth="1"/>
    <col min="11018" max="11018" width="9.140625" style="7" bestFit="1"/>
    <col min="11019" max="11019" width="10.85546875" style="7" bestFit="1" customWidth="1"/>
    <col min="11020" max="11020" width="9.140625" style="7"/>
    <col min="11021" max="11021" width="8.7109375" style="7" bestFit="1" customWidth="1"/>
    <col min="11022" max="11022" width="9.140625" style="7"/>
    <col min="11023" max="11023" width="12.140625" style="7" bestFit="1" customWidth="1"/>
    <col min="11024" max="11266" width="9.140625" style="7"/>
    <col min="11267" max="11267" width="18.42578125" style="7" customWidth="1"/>
    <col min="11268" max="11268" width="54.5703125" style="7" bestFit="1" customWidth="1"/>
    <col min="11269" max="11269" width="18.140625" style="7" bestFit="1" customWidth="1"/>
    <col min="11270" max="11270" width="11" style="7" bestFit="1" customWidth="1"/>
    <col min="11271" max="11271" width="11.28515625" style="7" bestFit="1" customWidth="1"/>
    <col min="11272" max="11272" width="12.85546875" style="7" bestFit="1" customWidth="1"/>
    <col min="11273" max="11273" width="9.85546875" style="7" bestFit="1" customWidth="1"/>
    <col min="11274" max="11274" width="9.140625" style="7" bestFit="1"/>
    <col min="11275" max="11275" width="10.85546875" style="7" bestFit="1" customWidth="1"/>
    <col min="11276" max="11276" width="9.140625" style="7"/>
    <col min="11277" max="11277" width="8.7109375" style="7" bestFit="1" customWidth="1"/>
    <col min="11278" max="11278" width="9.140625" style="7"/>
    <col min="11279" max="11279" width="12.140625" style="7" bestFit="1" customWidth="1"/>
    <col min="11280" max="11522" width="9.140625" style="7"/>
    <col min="11523" max="11523" width="18.42578125" style="7" customWidth="1"/>
    <col min="11524" max="11524" width="54.5703125" style="7" bestFit="1" customWidth="1"/>
    <col min="11525" max="11525" width="18.140625" style="7" bestFit="1" customWidth="1"/>
    <col min="11526" max="11526" width="11" style="7" bestFit="1" customWidth="1"/>
    <col min="11527" max="11527" width="11.28515625" style="7" bestFit="1" customWidth="1"/>
    <col min="11528" max="11528" width="12.85546875" style="7" bestFit="1" customWidth="1"/>
    <col min="11529" max="11529" width="9.85546875" style="7" bestFit="1" customWidth="1"/>
    <col min="11530" max="11530" width="9.140625" style="7" bestFit="1"/>
    <col min="11531" max="11531" width="10.85546875" style="7" bestFit="1" customWidth="1"/>
    <col min="11532" max="11532" width="9.140625" style="7"/>
    <col min="11533" max="11533" width="8.7109375" style="7" bestFit="1" customWidth="1"/>
    <col min="11534" max="11534" width="9.140625" style="7"/>
    <col min="11535" max="11535" width="12.140625" style="7" bestFit="1" customWidth="1"/>
    <col min="11536" max="11778" width="9.140625" style="7"/>
    <col min="11779" max="11779" width="18.42578125" style="7" customWidth="1"/>
    <col min="11780" max="11780" width="54.5703125" style="7" bestFit="1" customWidth="1"/>
    <col min="11781" max="11781" width="18.140625" style="7" bestFit="1" customWidth="1"/>
    <col min="11782" max="11782" width="11" style="7" bestFit="1" customWidth="1"/>
    <col min="11783" max="11783" width="11.28515625" style="7" bestFit="1" customWidth="1"/>
    <col min="11784" max="11784" width="12.85546875" style="7" bestFit="1" customWidth="1"/>
    <col min="11785" max="11785" width="9.85546875" style="7" bestFit="1" customWidth="1"/>
    <col min="11786" max="11786" width="9.140625" style="7" bestFit="1"/>
    <col min="11787" max="11787" width="10.85546875" style="7" bestFit="1" customWidth="1"/>
    <col min="11788" max="11788" width="9.140625" style="7"/>
    <col min="11789" max="11789" width="8.7109375" style="7" bestFit="1" customWidth="1"/>
    <col min="11790" max="11790" width="9.140625" style="7"/>
    <col min="11791" max="11791" width="12.140625" style="7" bestFit="1" customWidth="1"/>
    <col min="11792" max="12034" width="9.140625" style="7"/>
    <col min="12035" max="12035" width="18.42578125" style="7" customWidth="1"/>
    <col min="12036" max="12036" width="54.5703125" style="7" bestFit="1" customWidth="1"/>
    <col min="12037" max="12037" width="18.140625" style="7" bestFit="1" customWidth="1"/>
    <col min="12038" max="12038" width="11" style="7" bestFit="1" customWidth="1"/>
    <col min="12039" max="12039" width="11.28515625" style="7" bestFit="1" customWidth="1"/>
    <col min="12040" max="12040" width="12.85546875" style="7" bestFit="1" customWidth="1"/>
    <col min="12041" max="12041" width="9.85546875" style="7" bestFit="1" customWidth="1"/>
    <col min="12042" max="12042" width="9.140625" style="7" bestFit="1"/>
    <col min="12043" max="12043" width="10.85546875" style="7" bestFit="1" customWidth="1"/>
    <col min="12044" max="12044" width="9.140625" style="7"/>
    <col min="12045" max="12045" width="8.7109375" style="7" bestFit="1" customWidth="1"/>
    <col min="12046" max="12046" width="9.140625" style="7"/>
    <col min="12047" max="12047" width="12.140625" style="7" bestFit="1" customWidth="1"/>
    <col min="12048" max="12290" width="9.140625" style="7"/>
    <col min="12291" max="12291" width="18.42578125" style="7" customWidth="1"/>
    <col min="12292" max="12292" width="54.5703125" style="7" bestFit="1" customWidth="1"/>
    <col min="12293" max="12293" width="18.140625" style="7" bestFit="1" customWidth="1"/>
    <col min="12294" max="12294" width="11" style="7" bestFit="1" customWidth="1"/>
    <col min="12295" max="12295" width="11.28515625" style="7" bestFit="1" customWidth="1"/>
    <col min="12296" max="12296" width="12.85546875" style="7" bestFit="1" customWidth="1"/>
    <col min="12297" max="12297" width="9.85546875" style="7" bestFit="1" customWidth="1"/>
    <col min="12298" max="12298" width="9.140625" style="7" bestFit="1"/>
    <col min="12299" max="12299" width="10.85546875" style="7" bestFit="1" customWidth="1"/>
    <col min="12300" max="12300" width="9.140625" style="7"/>
    <col min="12301" max="12301" width="8.7109375" style="7" bestFit="1" customWidth="1"/>
    <col min="12302" max="12302" width="9.140625" style="7"/>
    <col min="12303" max="12303" width="12.140625" style="7" bestFit="1" customWidth="1"/>
    <col min="12304" max="12546" width="9.140625" style="7"/>
    <col min="12547" max="12547" width="18.42578125" style="7" customWidth="1"/>
    <col min="12548" max="12548" width="54.5703125" style="7" bestFit="1" customWidth="1"/>
    <col min="12549" max="12549" width="18.140625" style="7" bestFit="1" customWidth="1"/>
    <col min="12550" max="12550" width="11" style="7" bestFit="1" customWidth="1"/>
    <col min="12551" max="12551" width="11.28515625" style="7" bestFit="1" customWidth="1"/>
    <col min="12552" max="12552" width="12.85546875" style="7" bestFit="1" customWidth="1"/>
    <col min="12553" max="12553" width="9.85546875" style="7" bestFit="1" customWidth="1"/>
    <col min="12554" max="12554" width="9.140625" style="7" bestFit="1"/>
    <col min="12555" max="12555" width="10.85546875" style="7" bestFit="1" customWidth="1"/>
    <col min="12556" max="12556" width="9.140625" style="7"/>
    <col min="12557" max="12557" width="8.7109375" style="7" bestFit="1" customWidth="1"/>
    <col min="12558" max="12558" width="9.140625" style="7"/>
    <col min="12559" max="12559" width="12.140625" style="7" bestFit="1" customWidth="1"/>
    <col min="12560" max="12802" width="9.140625" style="7"/>
    <col min="12803" max="12803" width="18.42578125" style="7" customWidth="1"/>
    <col min="12804" max="12804" width="54.5703125" style="7" bestFit="1" customWidth="1"/>
    <col min="12805" max="12805" width="18.140625" style="7" bestFit="1" customWidth="1"/>
    <col min="12806" max="12806" width="11" style="7" bestFit="1" customWidth="1"/>
    <col min="12807" max="12807" width="11.28515625" style="7" bestFit="1" customWidth="1"/>
    <col min="12808" max="12808" width="12.85546875" style="7" bestFit="1" customWidth="1"/>
    <col min="12809" max="12809" width="9.85546875" style="7" bestFit="1" customWidth="1"/>
    <col min="12810" max="12810" width="9.140625" style="7" bestFit="1"/>
    <col min="12811" max="12811" width="10.85546875" style="7" bestFit="1" customWidth="1"/>
    <col min="12812" max="12812" width="9.140625" style="7"/>
    <col min="12813" max="12813" width="8.7109375" style="7" bestFit="1" customWidth="1"/>
    <col min="12814" max="12814" width="9.140625" style="7"/>
    <col min="12815" max="12815" width="12.140625" style="7" bestFit="1" customWidth="1"/>
    <col min="12816" max="13058" width="9.140625" style="7"/>
    <col min="13059" max="13059" width="18.42578125" style="7" customWidth="1"/>
    <col min="13060" max="13060" width="54.5703125" style="7" bestFit="1" customWidth="1"/>
    <col min="13061" max="13061" width="18.140625" style="7" bestFit="1" customWidth="1"/>
    <col min="13062" max="13062" width="11" style="7" bestFit="1" customWidth="1"/>
    <col min="13063" max="13063" width="11.28515625" style="7" bestFit="1" customWidth="1"/>
    <col min="13064" max="13064" width="12.85546875" style="7" bestFit="1" customWidth="1"/>
    <col min="13065" max="13065" width="9.85546875" style="7" bestFit="1" customWidth="1"/>
    <col min="13066" max="13066" width="9.140625" style="7" bestFit="1"/>
    <col min="13067" max="13067" width="10.85546875" style="7" bestFit="1" customWidth="1"/>
    <col min="13068" max="13068" width="9.140625" style="7"/>
    <col min="13069" max="13069" width="8.7109375" style="7" bestFit="1" customWidth="1"/>
    <col min="13070" max="13070" width="9.140625" style="7"/>
    <col min="13071" max="13071" width="12.140625" style="7" bestFit="1" customWidth="1"/>
    <col min="13072" max="13314" width="9.140625" style="7"/>
    <col min="13315" max="13315" width="18.42578125" style="7" customWidth="1"/>
    <col min="13316" max="13316" width="54.5703125" style="7" bestFit="1" customWidth="1"/>
    <col min="13317" max="13317" width="18.140625" style="7" bestFit="1" customWidth="1"/>
    <col min="13318" max="13318" width="11" style="7" bestFit="1" customWidth="1"/>
    <col min="13319" max="13319" width="11.28515625" style="7" bestFit="1" customWidth="1"/>
    <col min="13320" max="13320" width="12.85546875" style="7" bestFit="1" customWidth="1"/>
    <col min="13321" max="13321" width="9.85546875" style="7" bestFit="1" customWidth="1"/>
    <col min="13322" max="13322" width="9.140625" style="7" bestFit="1"/>
    <col min="13323" max="13323" width="10.85546875" style="7" bestFit="1" customWidth="1"/>
    <col min="13324" max="13324" width="9.140625" style="7"/>
    <col min="13325" max="13325" width="8.7109375" style="7" bestFit="1" customWidth="1"/>
    <col min="13326" max="13326" width="9.140625" style="7"/>
    <col min="13327" max="13327" width="12.140625" style="7" bestFit="1" customWidth="1"/>
    <col min="13328" max="13570" width="9.140625" style="7"/>
    <col min="13571" max="13571" width="18.42578125" style="7" customWidth="1"/>
    <col min="13572" max="13572" width="54.5703125" style="7" bestFit="1" customWidth="1"/>
    <col min="13573" max="13573" width="18.140625" style="7" bestFit="1" customWidth="1"/>
    <col min="13574" max="13574" width="11" style="7" bestFit="1" customWidth="1"/>
    <col min="13575" max="13575" width="11.28515625" style="7" bestFit="1" customWidth="1"/>
    <col min="13576" max="13576" width="12.85546875" style="7" bestFit="1" customWidth="1"/>
    <col min="13577" max="13577" width="9.85546875" style="7" bestFit="1" customWidth="1"/>
    <col min="13578" max="13578" width="9.140625" style="7" bestFit="1"/>
    <col min="13579" max="13579" width="10.85546875" style="7" bestFit="1" customWidth="1"/>
    <col min="13580" max="13580" width="9.140625" style="7"/>
    <col min="13581" max="13581" width="8.7109375" style="7" bestFit="1" customWidth="1"/>
    <col min="13582" max="13582" width="9.140625" style="7"/>
    <col min="13583" max="13583" width="12.140625" style="7" bestFit="1" customWidth="1"/>
    <col min="13584" max="13826" width="9.140625" style="7"/>
    <col min="13827" max="13827" width="18.42578125" style="7" customWidth="1"/>
    <col min="13828" max="13828" width="54.5703125" style="7" bestFit="1" customWidth="1"/>
    <col min="13829" max="13829" width="18.140625" style="7" bestFit="1" customWidth="1"/>
    <col min="13830" max="13830" width="11" style="7" bestFit="1" customWidth="1"/>
    <col min="13831" max="13831" width="11.28515625" style="7" bestFit="1" customWidth="1"/>
    <col min="13832" max="13832" width="12.85546875" style="7" bestFit="1" customWidth="1"/>
    <col min="13833" max="13833" width="9.85546875" style="7" bestFit="1" customWidth="1"/>
    <col min="13834" max="13834" width="9.140625" style="7" bestFit="1"/>
    <col min="13835" max="13835" width="10.85546875" style="7" bestFit="1" customWidth="1"/>
    <col min="13836" max="13836" width="9.140625" style="7"/>
    <col min="13837" max="13837" width="8.7109375" style="7" bestFit="1" customWidth="1"/>
    <col min="13838" max="13838" width="9.140625" style="7"/>
    <col min="13839" max="13839" width="12.140625" style="7" bestFit="1" customWidth="1"/>
    <col min="13840" max="14082" width="9.140625" style="7"/>
    <col min="14083" max="14083" width="18.42578125" style="7" customWidth="1"/>
    <col min="14084" max="14084" width="54.5703125" style="7" bestFit="1" customWidth="1"/>
    <col min="14085" max="14085" width="18.140625" style="7" bestFit="1" customWidth="1"/>
    <col min="14086" max="14086" width="11" style="7" bestFit="1" customWidth="1"/>
    <col min="14087" max="14087" width="11.28515625" style="7" bestFit="1" customWidth="1"/>
    <col min="14088" max="14088" width="12.85546875" style="7" bestFit="1" customWidth="1"/>
    <col min="14089" max="14089" width="9.85546875" style="7" bestFit="1" customWidth="1"/>
    <col min="14090" max="14090" width="9.140625" style="7" bestFit="1"/>
    <col min="14091" max="14091" width="10.85546875" style="7" bestFit="1" customWidth="1"/>
    <col min="14092" max="14092" width="9.140625" style="7"/>
    <col min="14093" max="14093" width="8.7109375" style="7" bestFit="1" customWidth="1"/>
    <col min="14094" max="14094" width="9.140625" style="7"/>
    <col min="14095" max="14095" width="12.140625" style="7" bestFit="1" customWidth="1"/>
    <col min="14096" max="14338" width="9.140625" style="7"/>
    <col min="14339" max="14339" width="18.42578125" style="7" customWidth="1"/>
    <col min="14340" max="14340" width="54.5703125" style="7" bestFit="1" customWidth="1"/>
    <col min="14341" max="14341" width="18.140625" style="7" bestFit="1" customWidth="1"/>
    <col min="14342" max="14342" width="11" style="7" bestFit="1" customWidth="1"/>
    <col min="14343" max="14343" width="11.28515625" style="7" bestFit="1" customWidth="1"/>
    <col min="14344" max="14344" width="12.85546875" style="7" bestFit="1" customWidth="1"/>
    <col min="14345" max="14345" width="9.85546875" style="7" bestFit="1" customWidth="1"/>
    <col min="14346" max="14346" width="9.140625" style="7" bestFit="1"/>
    <col min="14347" max="14347" width="10.85546875" style="7" bestFit="1" customWidth="1"/>
    <col min="14348" max="14348" width="9.140625" style="7"/>
    <col min="14349" max="14349" width="8.7109375" style="7" bestFit="1" customWidth="1"/>
    <col min="14350" max="14350" width="9.140625" style="7"/>
    <col min="14351" max="14351" width="12.140625" style="7" bestFit="1" customWidth="1"/>
    <col min="14352" max="14594" width="9.140625" style="7"/>
    <col min="14595" max="14595" width="18.42578125" style="7" customWidth="1"/>
    <col min="14596" max="14596" width="54.5703125" style="7" bestFit="1" customWidth="1"/>
    <col min="14597" max="14597" width="18.140625" style="7" bestFit="1" customWidth="1"/>
    <col min="14598" max="14598" width="11" style="7" bestFit="1" customWidth="1"/>
    <col min="14599" max="14599" width="11.28515625" style="7" bestFit="1" customWidth="1"/>
    <col min="14600" max="14600" width="12.85546875" style="7" bestFit="1" customWidth="1"/>
    <col min="14601" max="14601" width="9.85546875" style="7" bestFit="1" customWidth="1"/>
    <col min="14602" max="14602" width="9.140625" style="7" bestFit="1"/>
    <col min="14603" max="14603" width="10.85546875" style="7" bestFit="1" customWidth="1"/>
    <col min="14604" max="14604" width="9.140625" style="7"/>
    <col min="14605" max="14605" width="8.7109375" style="7" bestFit="1" customWidth="1"/>
    <col min="14606" max="14606" width="9.140625" style="7"/>
    <col min="14607" max="14607" width="12.140625" style="7" bestFit="1" customWidth="1"/>
    <col min="14608" max="14850" width="9.140625" style="7"/>
    <col min="14851" max="14851" width="18.42578125" style="7" customWidth="1"/>
    <col min="14852" max="14852" width="54.5703125" style="7" bestFit="1" customWidth="1"/>
    <col min="14853" max="14853" width="18.140625" style="7" bestFit="1" customWidth="1"/>
    <col min="14854" max="14854" width="11" style="7" bestFit="1" customWidth="1"/>
    <col min="14855" max="14855" width="11.28515625" style="7" bestFit="1" customWidth="1"/>
    <col min="14856" max="14856" width="12.85546875" style="7" bestFit="1" customWidth="1"/>
    <col min="14857" max="14857" width="9.85546875" style="7" bestFit="1" customWidth="1"/>
    <col min="14858" max="14858" width="9.140625" style="7" bestFit="1"/>
    <col min="14859" max="14859" width="10.85546875" style="7" bestFit="1" customWidth="1"/>
    <col min="14860" max="14860" width="9.140625" style="7"/>
    <col min="14861" max="14861" width="8.7109375" style="7" bestFit="1" customWidth="1"/>
    <col min="14862" max="14862" width="9.140625" style="7"/>
    <col min="14863" max="14863" width="12.140625" style="7" bestFit="1" customWidth="1"/>
    <col min="14864" max="15106" width="9.140625" style="7"/>
    <col min="15107" max="15107" width="18.42578125" style="7" customWidth="1"/>
    <col min="15108" max="15108" width="54.5703125" style="7" bestFit="1" customWidth="1"/>
    <col min="15109" max="15109" width="18.140625" style="7" bestFit="1" customWidth="1"/>
    <col min="15110" max="15110" width="11" style="7" bestFit="1" customWidth="1"/>
    <col min="15111" max="15111" width="11.28515625" style="7" bestFit="1" customWidth="1"/>
    <col min="15112" max="15112" width="12.85546875" style="7" bestFit="1" customWidth="1"/>
    <col min="15113" max="15113" width="9.85546875" style="7" bestFit="1" customWidth="1"/>
    <col min="15114" max="15114" width="9.140625" style="7" bestFit="1"/>
    <col min="15115" max="15115" width="10.85546875" style="7" bestFit="1" customWidth="1"/>
    <col min="15116" max="15116" width="9.140625" style="7"/>
    <col min="15117" max="15117" width="8.7109375" style="7" bestFit="1" customWidth="1"/>
    <col min="15118" max="15118" width="9.140625" style="7"/>
    <col min="15119" max="15119" width="12.140625" style="7" bestFit="1" customWidth="1"/>
    <col min="15120" max="15362" width="9.140625" style="7"/>
    <col min="15363" max="15363" width="18.42578125" style="7" customWidth="1"/>
    <col min="15364" max="15364" width="54.5703125" style="7" bestFit="1" customWidth="1"/>
    <col min="15365" max="15365" width="18.140625" style="7" bestFit="1" customWidth="1"/>
    <col min="15366" max="15366" width="11" style="7" bestFit="1" customWidth="1"/>
    <col min="15367" max="15367" width="11.28515625" style="7" bestFit="1" customWidth="1"/>
    <col min="15368" max="15368" width="12.85546875" style="7" bestFit="1" customWidth="1"/>
    <col min="15369" max="15369" width="9.85546875" style="7" bestFit="1" customWidth="1"/>
    <col min="15370" max="15370" width="9.140625" style="7" bestFit="1"/>
    <col min="15371" max="15371" width="10.85546875" style="7" bestFit="1" customWidth="1"/>
    <col min="15372" max="15372" width="9.140625" style="7"/>
    <col min="15373" max="15373" width="8.7109375" style="7" bestFit="1" customWidth="1"/>
    <col min="15374" max="15374" width="9.140625" style="7"/>
    <col min="15375" max="15375" width="12.140625" style="7" bestFit="1" customWidth="1"/>
    <col min="15376" max="15618" width="9.140625" style="7"/>
    <col min="15619" max="15619" width="18.42578125" style="7" customWidth="1"/>
    <col min="15620" max="15620" width="54.5703125" style="7" bestFit="1" customWidth="1"/>
    <col min="15621" max="15621" width="18.140625" style="7" bestFit="1" customWidth="1"/>
    <col min="15622" max="15622" width="11" style="7" bestFit="1" customWidth="1"/>
    <col min="15623" max="15623" width="11.28515625" style="7" bestFit="1" customWidth="1"/>
    <col min="15624" max="15624" width="12.85546875" style="7" bestFit="1" customWidth="1"/>
    <col min="15625" max="15625" width="9.85546875" style="7" bestFit="1" customWidth="1"/>
    <col min="15626" max="15626" width="9.140625" style="7" bestFit="1"/>
    <col min="15627" max="15627" width="10.85546875" style="7" bestFit="1" customWidth="1"/>
    <col min="15628" max="15628" width="9.140625" style="7"/>
    <col min="15629" max="15629" width="8.7109375" style="7" bestFit="1" customWidth="1"/>
    <col min="15630" max="15630" width="9.140625" style="7"/>
    <col min="15631" max="15631" width="12.140625" style="7" bestFit="1" customWidth="1"/>
    <col min="15632" max="15874" width="9.140625" style="7"/>
    <col min="15875" max="15875" width="18.42578125" style="7" customWidth="1"/>
    <col min="15876" max="15876" width="54.5703125" style="7" bestFit="1" customWidth="1"/>
    <col min="15877" max="15877" width="18.140625" style="7" bestFit="1" customWidth="1"/>
    <col min="15878" max="15878" width="11" style="7" bestFit="1" customWidth="1"/>
    <col min="15879" max="15879" width="11.28515625" style="7" bestFit="1" customWidth="1"/>
    <col min="15880" max="15880" width="12.85546875" style="7" bestFit="1" customWidth="1"/>
    <col min="15881" max="15881" width="9.85546875" style="7" bestFit="1" customWidth="1"/>
    <col min="15882" max="15882" width="9.140625" style="7" bestFit="1"/>
    <col min="15883" max="15883" width="10.85546875" style="7" bestFit="1" customWidth="1"/>
    <col min="15884" max="15884" width="9.140625" style="7"/>
    <col min="15885" max="15885" width="8.7109375" style="7" bestFit="1" customWidth="1"/>
    <col min="15886" max="15886" width="9.140625" style="7"/>
    <col min="15887" max="15887" width="12.140625" style="7" bestFit="1" customWidth="1"/>
    <col min="15888" max="16130" width="9.140625" style="7"/>
    <col min="16131" max="16131" width="18.42578125" style="7" customWidth="1"/>
    <col min="16132" max="16132" width="54.5703125" style="7" bestFit="1" customWidth="1"/>
    <col min="16133" max="16133" width="18.140625" style="7" bestFit="1" customWidth="1"/>
    <col min="16134" max="16134" width="11" style="7" bestFit="1" customWidth="1"/>
    <col min="16135" max="16135" width="11.28515625" style="7" bestFit="1" customWidth="1"/>
    <col min="16136" max="16136" width="12.85546875" style="7" bestFit="1" customWidth="1"/>
    <col min="16137" max="16137" width="9.85546875" style="7" bestFit="1" customWidth="1"/>
    <col min="16138" max="16138" width="9.140625" style="7" bestFit="1"/>
    <col min="16139" max="16139" width="10.85546875" style="7" bestFit="1" customWidth="1"/>
    <col min="16140" max="16140" width="9.140625" style="7"/>
    <col min="16141" max="16141" width="8.7109375" style="7" bestFit="1" customWidth="1"/>
    <col min="16142" max="16142" width="9.140625" style="7"/>
    <col min="16143" max="16143" width="12.140625" style="7" bestFit="1" customWidth="1"/>
    <col min="16144" max="16384" width="9.140625" style="7"/>
  </cols>
  <sheetData>
    <row r="1" spans="1:25" s="2" customFormat="1" ht="16.5" customHeight="1" x14ac:dyDescent="0.25">
      <c r="A1" s="193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" t="s">
        <v>1</v>
      </c>
      <c r="O1" s="1"/>
    </row>
    <row r="2" spans="1:25" s="2" customFormat="1" ht="13.5" customHeight="1" x14ac:dyDescent="0.25">
      <c r="A2" s="194" t="s">
        <v>366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" t="s">
        <v>2</v>
      </c>
      <c r="O2" s="3"/>
    </row>
    <row r="3" spans="1:25" s="2" customFormat="1" ht="11.25" customHeight="1" x14ac:dyDescent="0.25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4"/>
      <c r="O3" s="5"/>
    </row>
    <row r="4" spans="1:25" s="2" customFormat="1" ht="12" customHeight="1" x14ac:dyDescent="0.25">
      <c r="A4" s="192" t="s">
        <v>368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</row>
    <row r="5" spans="1:25" s="10" customFormat="1" ht="3.75" customHeight="1" thickBot="1" x14ac:dyDescent="0.3">
      <c r="A5" s="6"/>
      <c r="B5" s="7"/>
      <c r="C5" s="8"/>
      <c r="D5" s="8"/>
      <c r="E5" s="8"/>
      <c r="F5" s="8"/>
      <c r="G5" s="8"/>
      <c r="H5" s="8"/>
      <c r="I5" s="8"/>
      <c r="J5" s="9"/>
      <c r="K5" s="8"/>
      <c r="L5" s="8"/>
      <c r="M5" s="8"/>
      <c r="N5" s="8"/>
      <c r="O5" s="8"/>
      <c r="P5" s="88"/>
      <c r="Q5" s="134"/>
    </row>
    <row r="6" spans="1:25" s="11" customFormat="1" ht="12.75" x14ac:dyDescent="0.25">
      <c r="A6" s="189" t="s">
        <v>3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1"/>
    </row>
    <row r="7" spans="1:25" s="11" customFormat="1" ht="10.5" x14ac:dyDescent="0.25">
      <c r="A7" s="195" t="s">
        <v>4</v>
      </c>
      <c r="B7" s="198" t="s">
        <v>5</v>
      </c>
      <c r="C7" s="205" t="s">
        <v>367</v>
      </c>
      <c r="D7" s="201" t="s">
        <v>6</v>
      </c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3"/>
    </row>
    <row r="8" spans="1:25" s="11" customFormat="1" ht="10.5" x14ac:dyDescent="0.25">
      <c r="A8" s="196"/>
      <c r="B8" s="199"/>
      <c r="C8" s="206"/>
      <c r="D8" s="201" t="s">
        <v>7</v>
      </c>
      <c r="E8" s="202"/>
      <c r="F8" s="202"/>
      <c r="G8" s="204"/>
      <c r="H8" s="201" t="s">
        <v>8</v>
      </c>
      <c r="I8" s="204"/>
      <c r="J8" s="201" t="s">
        <v>9</v>
      </c>
      <c r="K8" s="204"/>
      <c r="L8" s="201" t="s">
        <v>10</v>
      </c>
      <c r="M8" s="204"/>
      <c r="N8" s="201" t="s">
        <v>11</v>
      </c>
      <c r="O8" s="203"/>
    </row>
    <row r="9" spans="1:25" s="11" customFormat="1" ht="10.5" x14ac:dyDescent="0.25">
      <c r="A9" s="196"/>
      <c r="B9" s="199"/>
      <c r="C9" s="206"/>
      <c r="D9" s="201" t="s">
        <v>12</v>
      </c>
      <c r="E9" s="204"/>
      <c r="F9" s="201" t="s">
        <v>13</v>
      </c>
      <c r="G9" s="204"/>
      <c r="H9" s="12" t="s">
        <v>14</v>
      </c>
      <c r="I9" s="13" t="s">
        <v>15</v>
      </c>
      <c r="J9" s="13" t="s">
        <v>14</v>
      </c>
      <c r="K9" s="13" t="s">
        <v>15</v>
      </c>
      <c r="L9" s="13" t="s">
        <v>14</v>
      </c>
      <c r="M9" s="13" t="s">
        <v>15</v>
      </c>
      <c r="N9" s="13" t="s">
        <v>14</v>
      </c>
      <c r="O9" s="14" t="s">
        <v>15</v>
      </c>
    </row>
    <row r="10" spans="1:25" s="11" customFormat="1" ht="10.5" x14ac:dyDescent="0.25">
      <c r="A10" s="197"/>
      <c r="B10" s="200"/>
      <c r="C10" s="207"/>
      <c r="D10" s="15" t="s">
        <v>16</v>
      </c>
      <c r="E10" s="13" t="s">
        <v>17</v>
      </c>
      <c r="F10" s="13" t="s">
        <v>18</v>
      </c>
      <c r="G10" s="13" t="s">
        <v>19</v>
      </c>
      <c r="H10" s="13" t="s">
        <v>20</v>
      </c>
      <c r="I10" s="13" t="s">
        <v>21</v>
      </c>
      <c r="J10" s="13" t="s">
        <v>20</v>
      </c>
      <c r="K10" s="13" t="s">
        <v>21</v>
      </c>
      <c r="L10" s="12" t="s">
        <v>20</v>
      </c>
      <c r="M10" s="13" t="s">
        <v>21</v>
      </c>
      <c r="N10" s="13" t="s">
        <v>20</v>
      </c>
      <c r="O10" s="14" t="s">
        <v>21</v>
      </c>
    </row>
    <row r="11" spans="1:25" s="11" customFormat="1" ht="10.5" x14ac:dyDescent="0.25">
      <c r="A11" s="16">
        <v>1</v>
      </c>
      <c r="B11" s="17">
        <v>2</v>
      </c>
      <c r="C11" s="97"/>
      <c r="D11" s="17">
        <v>3</v>
      </c>
      <c r="E11" s="17">
        <v>4</v>
      </c>
      <c r="F11" s="17">
        <v>5</v>
      </c>
      <c r="G11" s="18">
        <v>6</v>
      </c>
      <c r="H11" s="17">
        <v>7</v>
      </c>
      <c r="I11" s="17">
        <v>8</v>
      </c>
      <c r="J11" s="17">
        <v>9</v>
      </c>
      <c r="K11" s="17">
        <v>10</v>
      </c>
      <c r="L11" s="17">
        <v>11</v>
      </c>
      <c r="M11" s="17">
        <v>12</v>
      </c>
      <c r="N11" s="17">
        <v>13</v>
      </c>
      <c r="O11" s="19">
        <v>14</v>
      </c>
    </row>
    <row r="12" spans="1:25" ht="90" x14ac:dyDescent="0.25">
      <c r="A12" s="20" t="s">
        <v>22</v>
      </c>
      <c r="B12" s="20" t="s">
        <v>23</v>
      </c>
      <c r="C12" s="112">
        <v>39498</v>
      </c>
      <c r="D12" s="21" t="s">
        <v>24</v>
      </c>
      <c r="E12" s="22"/>
      <c r="F12" s="21" t="s">
        <v>25</v>
      </c>
      <c r="G12" s="22">
        <v>2</v>
      </c>
      <c r="H12" s="22"/>
      <c r="I12" s="22"/>
      <c r="J12" s="32">
        <f>28.7</f>
        <v>28.7</v>
      </c>
      <c r="K12" s="184">
        <f>83</f>
        <v>83</v>
      </c>
      <c r="L12" s="22"/>
      <c r="M12" s="22"/>
      <c r="N12" s="22"/>
      <c r="O12" s="22"/>
      <c r="P12" s="181">
        <v>2</v>
      </c>
      <c r="Q12" s="147"/>
      <c r="R12" s="148"/>
      <c r="S12" s="148"/>
      <c r="T12" s="148"/>
      <c r="U12" s="148"/>
      <c r="V12" s="148"/>
      <c r="W12" s="148"/>
      <c r="X12" s="148"/>
      <c r="Y12" s="148"/>
    </row>
    <row r="13" spans="1:25" ht="90" x14ac:dyDescent="0.25">
      <c r="A13" s="20" t="s">
        <v>22</v>
      </c>
      <c r="B13" s="20" t="s">
        <v>26</v>
      </c>
      <c r="C13" s="110">
        <v>39498</v>
      </c>
      <c r="D13" s="21" t="s">
        <v>24</v>
      </c>
      <c r="E13" s="22"/>
      <c r="F13" s="21" t="s">
        <v>25</v>
      </c>
      <c r="G13" s="22">
        <v>2</v>
      </c>
      <c r="H13" s="22"/>
      <c r="I13" s="22"/>
      <c r="J13" s="32">
        <f>28.7</f>
        <v>28.7</v>
      </c>
      <c r="K13" s="185"/>
      <c r="L13" s="22"/>
      <c r="M13" s="22"/>
      <c r="N13" s="22"/>
      <c r="O13" s="22"/>
      <c r="P13" s="181"/>
      <c r="Q13" s="147"/>
      <c r="R13" s="148"/>
      <c r="S13" s="148"/>
      <c r="T13" s="148"/>
      <c r="U13" s="148"/>
      <c r="V13" s="148"/>
      <c r="W13" s="148"/>
      <c r="X13" s="148"/>
      <c r="Y13" s="148"/>
    </row>
    <row r="14" spans="1:25" x14ac:dyDescent="0.25">
      <c r="A14" s="23" t="s">
        <v>22</v>
      </c>
      <c r="B14" s="20" t="s">
        <v>27</v>
      </c>
      <c r="C14" s="112">
        <v>35065</v>
      </c>
      <c r="D14" s="22" t="s">
        <v>28</v>
      </c>
      <c r="E14" s="22"/>
      <c r="F14" s="22">
        <v>392.84</v>
      </c>
      <c r="G14" s="24">
        <v>2</v>
      </c>
      <c r="H14" s="24"/>
      <c r="I14" s="24"/>
      <c r="J14" s="32">
        <v>6.6</v>
      </c>
      <c r="K14" s="184">
        <v>19</v>
      </c>
      <c r="L14" s="24"/>
      <c r="M14" s="24"/>
      <c r="N14" s="24"/>
      <c r="O14" s="24"/>
      <c r="P14" s="181">
        <v>2</v>
      </c>
      <c r="Q14" s="147"/>
      <c r="R14" s="148"/>
      <c r="S14" s="148"/>
      <c r="T14" s="148"/>
      <c r="U14" s="148"/>
      <c r="V14" s="148"/>
      <c r="W14" s="148"/>
      <c r="X14" s="148"/>
      <c r="Y14" s="148"/>
    </row>
    <row r="15" spans="1:25" x14ac:dyDescent="0.25">
      <c r="A15" s="23" t="s">
        <v>22</v>
      </c>
      <c r="B15" s="20" t="s">
        <v>29</v>
      </c>
      <c r="C15" s="110">
        <v>35065</v>
      </c>
      <c r="D15" s="22" t="s">
        <v>28</v>
      </c>
      <c r="E15" s="22"/>
      <c r="F15" s="22">
        <v>392.84</v>
      </c>
      <c r="G15" s="24">
        <v>2</v>
      </c>
      <c r="H15" s="24"/>
      <c r="I15" s="24"/>
      <c r="J15" s="32">
        <v>6.6</v>
      </c>
      <c r="K15" s="185"/>
      <c r="L15" s="24"/>
      <c r="M15" s="24"/>
      <c r="N15" s="24"/>
      <c r="O15" s="24"/>
      <c r="P15" s="181"/>
      <c r="Q15" s="147"/>
      <c r="R15" s="148"/>
      <c r="S15" s="148"/>
      <c r="T15" s="148"/>
      <c r="U15" s="148"/>
      <c r="V15" s="148"/>
      <c r="W15" s="148"/>
      <c r="X15" s="148"/>
      <c r="Y15" s="148"/>
    </row>
    <row r="16" spans="1:25" x14ac:dyDescent="0.25">
      <c r="A16" s="23" t="s">
        <v>22</v>
      </c>
      <c r="B16" s="25" t="s">
        <v>30</v>
      </c>
      <c r="C16" s="110">
        <v>29952</v>
      </c>
      <c r="D16" s="124" t="s">
        <v>31</v>
      </c>
      <c r="E16" s="124"/>
      <c r="F16" s="124">
        <v>468.5</v>
      </c>
      <c r="G16" s="124">
        <v>2</v>
      </c>
      <c r="H16" s="124"/>
      <c r="I16" s="124"/>
      <c r="J16" s="125">
        <v>19.5</v>
      </c>
      <c r="K16" s="182">
        <v>48</v>
      </c>
      <c r="L16" s="24"/>
      <c r="M16" s="24"/>
      <c r="N16" s="24"/>
      <c r="O16" s="24"/>
      <c r="P16" s="181">
        <v>2</v>
      </c>
      <c r="Q16" s="147"/>
      <c r="R16" s="148"/>
      <c r="S16" s="148"/>
      <c r="T16" s="148"/>
      <c r="U16" s="148"/>
      <c r="V16" s="148"/>
      <c r="W16" s="148"/>
      <c r="X16" s="148"/>
      <c r="Y16" s="148"/>
    </row>
    <row r="17" spans="1:25" x14ac:dyDescent="0.25">
      <c r="A17" s="23" t="s">
        <v>22</v>
      </c>
      <c r="B17" s="25" t="s">
        <v>32</v>
      </c>
      <c r="C17" s="110">
        <v>29952</v>
      </c>
      <c r="D17" s="124" t="s">
        <v>31</v>
      </c>
      <c r="E17" s="124"/>
      <c r="F17" s="124">
        <v>468.5</v>
      </c>
      <c r="G17" s="124">
        <v>2</v>
      </c>
      <c r="H17" s="124"/>
      <c r="I17" s="124"/>
      <c r="J17" s="125">
        <v>19.5</v>
      </c>
      <c r="K17" s="183"/>
      <c r="L17" s="24"/>
      <c r="M17" s="24"/>
      <c r="N17" s="24"/>
      <c r="O17" s="24"/>
      <c r="P17" s="181"/>
      <c r="Q17" s="147"/>
      <c r="R17" s="148"/>
      <c r="S17" s="148"/>
      <c r="T17" s="148"/>
      <c r="U17" s="148"/>
      <c r="V17" s="148"/>
      <c r="W17" s="148"/>
      <c r="X17" s="148"/>
      <c r="Y17" s="148"/>
    </row>
    <row r="18" spans="1:25" x14ac:dyDescent="0.25">
      <c r="A18" s="20" t="s">
        <v>22</v>
      </c>
      <c r="B18" s="25" t="s">
        <v>33</v>
      </c>
      <c r="C18" s="110">
        <v>38718</v>
      </c>
      <c r="D18" s="124" t="s">
        <v>31</v>
      </c>
      <c r="E18" s="124"/>
      <c r="F18" s="124">
        <v>468.5</v>
      </c>
      <c r="G18" s="124">
        <v>2</v>
      </c>
      <c r="H18" s="124"/>
      <c r="I18" s="124"/>
      <c r="J18" s="125">
        <v>10.199999999999999</v>
      </c>
      <c r="K18" s="124">
        <v>35</v>
      </c>
      <c r="L18" s="22"/>
      <c r="M18" s="22"/>
      <c r="N18" s="22"/>
      <c r="O18" s="22"/>
      <c r="P18" s="147">
        <v>2</v>
      </c>
      <c r="Q18" s="147"/>
      <c r="R18" s="148"/>
      <c r="S18" s="148"/>
      <c r="T18" s="148"/>
      <c r="U18" s="148"/>
      <c r="V18" s="148"/>
      <c r="W18" s="148"/>
      <c r="X18" s="148"/>
      <c r="Y18" s="148"/>
    </row>
    <row r="19" spans="1:25" x14ac:dyDescent="0.25">
      <c r="A19" s="23" t="s">
        <v>22</v>
      </c>
      <c r="B19" s="25" t="s">
        <v>34</v>
      </c>
      <c r="C19" s="110">
        <v>38718</v>
      </c>
      <c r="D19" s="124" t="s">
        <v>31</v>
      </c>
      <c r="E19" s="124"/>
      <c r="F19" s="124">
        <v>468.5</v>
      </c>
      <c r="G19" s="124">
        <v>2</v>
      </c>
      <c r="H19" s="124"/>
      <c r="I19" s="124"/>
      <c r="J19" s="125">
        <v>12</v>
      </c>
      <c r="K19" s="124">
        <v>42</v>
      </c>
      <c r="L19" s="24"/>
      <c r="M19" s="24"/>
      <c r="N19" s="24"/>
      <c r="O19" s="24"/>
      <c r="P19" s="147">
        <v>2</v>
      </c>
      <c r="Q19" s="147"/>
      <c r="R19" s="148"/>
      <c r="S19" s="148"/>
      <c r="T19" s="148"/>
      <c r="U19" s="148"/>
      <c r="V19" s="148"/>
      <c r="W19" s="148"/>
      <c r="X19" s="148"/>
      <c r="Y19" s="148"/>
    </row>
    <row r="20" spans="1:25" x14ac:dyDescent="0.25">
      <c r="A20" s="23" t="s">
        <v>22</v>
      </c>
      <c r="B20" s="20" t="s">
        <v>35</v>
      </c>
      <c r="C20" s="110">
        <v>36977</v>
      </c>
      <c r="D20" s="124" t="s">
        <v>36</v>
      </c>
      <c r="E20" s="124"/>
      <c r="F20" s="124">
        <v>484.5</v>
      </c>
      <c r="G20" s="124">
        <v>2</v>
      </c>
      <c r="H20" s="124"/>
      <c r="I20" s="124"/>
      <c r="J20" s="125">
        <v>8</v>
      </c>
      <c r="K20" s="182">
        <v>27</v>
      </c>
      <c r="L20" s="24"/>
      <c r="M20" s="24"/>
      <c r="N20" s="24"/>
      <c r="O20" s="24"/>
      <c r="P20" s="181">
        <v>2</v>
      </c>
      <c r="Q20" s="147"/>
      <c r="R20" s="148"/>
      <c r="S20" s="148"/>
      <c r="T20" s="148"/>
      <c r="U20" s="148"/>
      <c r="V20" s="148"/>
      <c r="W20" s="148"/>
      <c r="X20" s="148"/>
      <c r="Y20" s="148"/>
    </row>
    <row r="21" spans="1:25" x14ac:dyDescent="0.25">
      <c r="A21" s="23" t="s">
        <v>22</v>
      </c>
      <c r="B21" s="20" t="s">
        <v>37</v>
      </c>
      <c r="C21" s="110">
        <v>36977</v>
      </c>
      <c r="D21" s="124" t="s">
        <v>36</v>
      </c>
      <c r="E21" s="124"/>
      <c r="F21" s="124">
        <v>484.5</v>
      </c>
      <c r="G21" s="124">
        <v>2</v>
      </c>
      <c r="H21" s="124"/>
      <c r="I21" s="124"/>
      <c r="J21" s="125">
        <v>8</v>
      </c>
      <c r="K21" s="183"/>
      <c r="L21" s="24"/>
      <c r="M21" s="24"/>
      <c r="N21" s="24"/>
      <c r="O21" s="24"/>
      <c r="P21" s="181"/>
      <c r="Q21" s="147"/>
      <c r="R21" s="148"/>
      <c r="S21" s="148"/>
      <c r="T21" s="148"/>
      <c r="U21" s="148"/>
      <c r="V21" s="148"/>
      <c r="W21" s="148"/>
      <c r="X21" s="148"/>
      <c r="Y21" s="148"/>
    </row>
    <row r="22" spans="1:25" x14ac:dyDescent="0.25">
      <c r="A22" s="23" t="s">
        <v>22</v>
      </c>
      <c r="B22" s="20" t="s">
        <v>38</v>
      </c>
      <c r="C22" s="22" t="s">
        <v>378</v>
      </c>
      <c r="D22" s="124" t="s">
        <v>39</v>
      </c>
      <c r="E22" s="124"/>
      <c r="F22" s="124">
        <v>613.79999999999995</v>
      </c>
      <c r="G22" s="124">
        <v>2</v>
      </c>
      <c r="H22" s="124"/>
      <c r="I22" s="124"/>
      <c r="J22" s="125">
        <v>5.8</v>
      </c>
      <c r="K22" s="182">
        <v>21</v>
      </c>
      <c r="L22" s="24"/>
      <c r="M22" s="24"/>
      <c r="N22" s="24"/>
      <c r="O22" s="24"/>
      <c r="P22" s="181">
        <v>2</v>
      </c>
      <c r="Q22" s="147"/>
      <c r="R22" s="148"/>
      <c r="S22" s="148"/>
      <c r="T22" s="148"/>
      <c r="U22" s="148"/>
      <c r="V22" s="148"/>
      <c r="W22" s="148"/>
      <c r="X22" s="148"/>
      <c r="Y22" s="148"/>
    </row>
    <row r="23" spans="1:25" x14ac:dyDescent="0.25">
      <c r="A23" s="23" t="s">
        <v>22</v>
      </c>
      <c r="B23" s="20" t="s">
        <v>40</v>
      </c>
      <c r="C23" s="22" t="s">
        <v>378</v>
      </c>
      <c r="D23" s="124" t="s">
        <v>39</v>
      </c>
      <c r="E23" s="124"/>
      <c r="F23" s="124">
        <v>613.79999999999995</v>
      </c>
      <c r="G23" s="124">
        <v>2</v>
      </c>
      <c r="H23" s="124"/>
      <c r="I23" s="124"/>
      <c r="J23" s="125">
        <v>5.8</v>
      </c>
      <c r="K23" s="183"/>
      <c r="L23" s="24"/>
      <c r="M23" s="24"/>
      <c r="N23" s="24"/>
      <c r="O23" s="24"/>
      <c r="P23" s="181"/>
      <c r="Q23" s="147"/>
      <c r="R23" s="148"/>
      <c r="S23" s="148"/>
      <c r="T23" s="148"/>
      <c r="U23" s="148"/>
      <c r="V23" s="148"/>
      <c r="W23" s="148"/>
      <c r="X23" s="148"/>
      <c r="Y23" s="148"/>
    </row>
    <row r="24" spans="1:25" x14ac:dyDescent="0.25">
      <c r="A24" s="23" t="s">
        <v>22</v>
      </c>
      <c r="B24" s="20" t="s">
        <v>41</v>
      </c>
      <c r="C24" s="111">
        <v>29477</v>
      </c>
      <c r="D24" s="124" t="s">
        <v>31</v>
      </c>
      <c r="E24" s="124"/>
      <c r="F24" s="124">
        <v>468.5</v>
      </c>
      <c r="G24" s="124">
        <v>2</v>
      </c>
      <c r="H24" s="124"/>
      <c r="I24" s="124"/>
      <c r="J24" s="125">
        <v>14.1</v>
      </c>
      <c r="K24" s="182">
        <v>47</v>
      </c>
      <c r="L24" s="24"/>
      <c r="M24" s="24"/>
      <c r="N24" s="24"/>
      <c r="O24" s="24"/>
      <c r="P24" s="181">
        <v>2</v>
      </c>
      <c r="Q24" s="147"/>
      <c r="R24" s="148"/>
      <c r="S24" s="148"/>
      <c r="T24" s="148"/>
      <c r="U24" s="148"/>
      <c r="V24" s="148"/>
      <c r="W24" s="148"/>
      <c r="X24" s="148"/>
      <c r="Y24" s="148"/>
    </row>
    <row r="25" spans="1:25" x14ac:dyDescent="0.25">
      <c r="A25" s="23" t="s">
        <v>22</v>
      </c>
      <c r="B25" s="20" t="s">
        <v>42</v>
      </c>
      <c r="C25" s="111">
        <v>29477</v>
      </c>
      <c r="D25" s="124" t="s">
        <v>31</v>
      </c>
      <c r="E25" s="124"/>
      <c r="F25" s="124">
        <v>468.5</v>
      </c>
      <c r="G25" s="124">
        <v>2</v>
      </c>
      <c r="H25" s="124"/>
      <c r="I25" s="124"/>
      <c r="J25" s="125">
        <v>14.1</v>
      </c>
      <c r="K25" s="183"/>
      <c r="L25" s="24"/>
      <c r="M25" s="24"/>
      <c r="N25" s="24"/>
      <c r="O25" s="24"/>
      <c r="P25" s="181"/>
      <c r="Q25" s="147"/>
      <c r="R25" s="148"/>
      <c r="S25" s="148"/>
      <c r="T25" s="148"/>
      <c r="U25" s="148"/>
      <c r="V25" s="148"/>
      <c r="W25" s="148"/>
      <c r="X25" s="148"/>
      <c r="Y25" s="148"/>
    </row>
    <row r="26" spans="1:25" x14ac:dyDescent="0.25">
      <c r="A26" s="23" t="s">
        <v>22</v>
      </c>
      <c r="B26" s="20" t="s">
        <v>43</v>
      </c>
      <c r="C26" s="22" t="s">
        <v>400</v>
      </c>
      <c r="D26" s="124" t="s">
        <v>44</v>
      </c>
      <c r="E26" s="124"/>
      <c r="F26" s="124">
        <v>310</v>
      </c>
      <c r="G26" s="124">
        <v>2</v>
      </c>
      <c r="H26" s="124"/>
      <c r="I26" s="124"/>
      <c r="J26" s="125">
        <v>18.899999999999999</v>
      </c>
      <c r="K26" s="124">
        <v>52</v>
      </c>
      <c r="L26" s="24"/>
      <c r="M26" s="24"/>
      <c r="N26" s="24"/>
      <c r="O26" s="24"/>
      <c r="P26" s="147">
        <v>2</v>
      </c>
      <c r="Q26" s="147"/>
      <c r="R26" s="148"/>
      <c r="S26" s="148" t="s">
        <v>45</v>
      </c>
      <c r="T26" s="148"/>
      <c r="U26" s="148"/>
      <c r="V26" s="148"/>
      <c r="W26" s="148"/>
      <c r="X26" s="148"/>
      <c r="Y26" s="148"/>
    </row>
    <row r="27" spans="1:25" x14ac:dyDescent="0.25">
      <c r="A27" s="23" t="s">
        <v>22</v>
      </c>
      <c r="B27" s="20" t="s">
        <v>46</v>
      </c>
      <c r="C27" s="22" t="s">
        <v>379</v>
      </c>
      <c r="D27" s="124" t="s">
        <v>44</v>
      </c>
      <c r="E27" s="124"/>
      <c r="F27" s="124">
        <v>310</v>
      </c>
      <c r="G27" s="124">
        <v>2</v>
      </c>
      <c r="H27" s="124"/>
      <c r="I27" s="124"/>
      <c r="J27" s="125">
        <v>2.35</v>
      </c>
      <c r="K27" s="124">
        <v>9</v>
      </c>
      <c r="L27" s="24"/>
      <c r="M27" s="24"/>
      <c r="N27" s="24"/>
      <c r="O27" s="24"/>
      <c r="P27" s="147">
        <v>2</v>
      </c>
      <c r="Q27" s="147"/>
      <c r="R27" s="148"/>
      <c r="S27" s="148"/>
      <c r="T27" s="148"/>
      <c r="U27" s="148"/>
      <c r="V27" s="148"/>
      <c r="W27" s="148"/>
      <c r="X27" s="148"/>
      <c r="Y27" s="148"/>
    </row>
    <row r="28" spans="1:25" x14ac:dyDescent="0.25">
      <c r="A28" s="23" t="s">
        <v>22</v>
      </c>
      <c r="B28" s="20" t="s">
        <v>47</v>
      </c>
      <c r="C28" s="22" t="s">
        <v>379</v>
      </c>
      <c r="D28" s="124" t="s">
        <v>44</v>
      </c>
      <c r="E28" s="124"/>
      <c r="F28" s="124">
        <v>310</v>
      </c>
      <c r="G28" s="124">
        <v>2</v>
      </c>
      <c r="H28" s="124"/>
      <c r="I28" s="124"/>
      <c r="J28" s="125">
        <v>15.62</v>
      </c>
      <c r="K28" s="124">
        <v>44</v>
      </c>
      <c r="L28" s="24"/>
      <c r="M28" s="24"/>
      <c r="N28" s="24"/>
      <c r="O28" s="24"/>
      <c r="P28" s="147">
        <v>2</v>
      </c>
      <c r="Q28" s="147"/>
      <c r="R28" s="148"/>
      <c r="S28" s="148"/>
      <c r="T28" s="148"/>
      <c r="U28" s="148"/>
      <c r="V28" s="148"/>
      <c r="W28" s="148"/>
      <c r="X28" s="148"/>
      <c r="Y28" s="148"/>
    </row>
    <row r="29" spans="1:25" x14ac:dyDescent="0.25">
      <c r="A29" s="23" t="s">
        <v>22</v>
      </c>
      <c r="B29" s="20" t="s">
        <v>48</v>
      </c>
      <c r="C29" s="110">
        <v>36474</v>
      </c>
      <c r="D29" s="124" t="s">
        <v>49</v>
      </c>
      <c r="E29" s="124"/>
      <c r="F29" s="124">
        <v>428.8</v>
      </c>
      <c r="G29" s="124">
        <v>2</v>
      </c>
      <c r="H29" s="124"/>
      <c r="I29" s="124"/>
      <c r="J29" s="125">
        <v>3.46</v>
      </c>
      <c r="K29" s="182">
        <v>15</v>
      </c>
      <c r="L29" s="24"/>
      <c r="M29" s="24"/>
      <c r="N29" s="24"/>
      <c r="O29" s="24"/>
      <c r="P29" s="181">
        <v>2</v>
      </c>
      <c r="Q29" s="147"/>
      <c r="R29" s="148"/>
      <c r="S29" s="148"/>
      <c r="T29" s="148"/>
      <c r="U29" s="148"/>
      <c r="V29" s="148"/>
      <c r="W29" s="148"/>
      <c r="X29" s="148"/>
      <c r="Y29" s="148"/>
    </row>
    <row r="30" spans="1:25" x14ac:dyDescent="0.25">
      <c r="A30" s="23" t="s">
        <v>22</v>
      </c>
      <c r="B30" s="20" t="s">
        <v>50</v>
      </c>
      <c r="C30" s="110">
        <v>36474</v>
      </c>
      <c r="D30" s="124" t="s">
        <v>49</v>
      </c>
      <c r="E30" s="124"/>
      <c r="F30" s="124">
        <v>428.8</v>
      </c>
      <c r="G30" s="124">
        <v>2</v>
      </c>
      <c r="H30" s="124"/>
      <c r="I30" s="124"/>
      <c r="J30" s="125">
        <v>3.46</v>
      </c>
      <c r="K30" s="183"/>
      <c r="L30" s="24"/>
      <c r="M30" s="24"/>
      <c r="N30" s="24"/>
      <c r="O30" s="24"/>
      <c r="P30" s="181"/>
      <c r="Q30" s="147"/>
      <c r="R30" s="148"/>
      <c r="S30" s="148"/>
      <c r="T30" s="148"/>
      <c r="U30" s="148"/>
      <c r="V30" s="148"/>
      <c r="W30" s="148"/>
      <c r="X30" s="148"/>
      <c r="Y30" s="148"/>
    </row>
    <row r="31" spans="1:25" x14ac:dyDescent="0.25">
      <c r="A31" s="23" t="s">
        <v>22</v>
      </c>
      <c r="B31" s="20" t="s">
        <v>51</v>
      </c>
      <c r="C31" s="110">
        <v>36487</v>
      </c>
      <c r="D31" s="124" t="s">
        <v>52</v>
      </c>
      <c r="E31" s="124"/>
      <c r="F31" s="124">
        <v>410</v>
      </c>
      <c r="G31" s="124">
        <v>2</v>
      </c>
      <c r="H31" s="124"/>
      <c r="I31" s="124"/>
      <c r="J31" s="125">
        <v>3.5</v>
      </c>
      <c r="K31" s="182">
        <v>12</v>
      </c>
      <c r="L31" s="24"/>
      <c r="M31" s="24"/>
      <c r="N31" s="24"/>
      <c r="O31" s="24"/>
      <c r="P31" s="181">
        <v>2</v>
      </c>
      <c r="Q31" s="147"/>
      <c r="R31" s="148"/>
      <c r="S31" s="148"/>
      <c r="T31" s="148"/>
      <c r="U31" s="148"/>
      <c r="V31" s="148"/>
      <c r="W31" s="148"/>
      <c r="X31" s="148"/>
      <c r="Y31" s="148"/>
    </row>
    <row r="32" spans="1:25" x14ac:dyDescent="0.25">
      <c r="A32" s="23" t="s">
        <v>22</v>
      </c>
      <c r="B32" s="20" t="s">
        <v>53</v>
      </c>
      <c r="C32" s="110">
        <v>36487</v>
      </c>
      <c r="D32" s="124" t="s">
        <v>52</v>
      </c>
      <c r="E32" s="124"/>
      <c r="F32" s="124">
        <v>410</v>
      </c>
      <c r="G32" s="124">
        <v>2</v>
      </c>
      <c r="H32" s="124"/>
      <c r="I32" s="124"/>
      <c r="J32" s="125">
        <v>3.5</v>
      </c>
      <c r="K32" s="183"/>
      <c r="L32" s="24"/>
      <c r="M32" s="24"/>
      <c r="N32" s="24"/>
      <c r="O32" s="24"/>
      <c r="P32" s="181"/>
      <c r="Q32" s="147"/>
      <c r="R32" s="148"/>
      <c r="S32" s="148"/>
      <c r="T32" s="148"/>
      <c r="U32" s="148"/>
      <c r="V32" s="148"/>
      <c r="W32" s="148"/>
      <c r="X32" s="148"/>
      <c r="Y32" s="148"/>
    </row>
    <row r="33" spans="1:25" x14ac:dyDescent="0.25">
      <c r="A33" s="23" t="s">
        <v>22</v>
      </c>
      <c r="B33" s="20" t="s">
        <v>54</v>
      </c>
      <c r="C33" s="110" t="s">
        <v>380</v>
      </c>
      <c r="D33" s="124" t="s">
        <v>49</v>
      </c>
      <c r="E33" s="124"/>
      <c r="F33" s="124">
        <v>428.8</v>
      </c>
      <c r="G33" s="124">
        <v>2</v>
      </c>
      <c r="H33" s="124"/>
      <c r="I33" s="124"/>
      <c r="J33" s="125">
        <v>3.71</v>
      </c>
      <c r="K33" s="182">
        <v>16</v>
      </c>
      <c r="L33" s="24"/>
      <c r="M33" s="24"/>
      <c r="N33" s="24"/>
      <c r="O33" s="24"/>
      <c r="P33" s="181">
        <v>2</v>
      </c>
      <c r="Q33" s="147"/>
      <c r="R33" s="148"/>
      <c r="S33" s="148"/>
      <c r="T33" s="148"/>
      <c r="U33" s="148"/>
      <c r="V33" s="148"/>
      <c r="W33" s="148"/>
      <c r="X33" s="148"/>
      <c r="Y33" s="148"/>
    </row>
    <row r="34" spans="1:25" x14ac:dyDescent="0.25">
      <c r="A34" s="23" t="s">
        <v>22</v>
      </c>
      <c r="B34" s="20" t="s">
        <v>55</v>
      </c>
      <c r="C34" s="110">
        <v>38718</v>
      </c>
      <c r="D34" s="124" t="s">
        <v>49</v>
      </c>
      <c r="E34" s="124"/>
      <c r="F34" s="124">
        <v>428.8</v>
      </c>
      <c r="G34" s="124">
        <v>2</v>
      </c>
      <c r="H34" s="124"/>
      <c r="I34" s="124"/>
      <c r="J34" s="125">
        <v>3.71</v>
      </c>
      <c r="K34" s="183"/>
      <c r="L34" s="24"/>
      <c r="M34" s="24"/>
      <c r="N34" s="24"/>
      <c r="O34" s="24"/>
      <c r="P34" s="181"/>
      <c r="Q34" s="147"/>
      <c r="R34" s="148"/>
      <c r="S34" s="148"/>
      <c r="T34" s="148"/>
      <c r="U34" s="148"/>
      <c r="V34" s="148"/>
      <c r="W34" s="148"/>
      <c r="X34" s="148"/>
      <c r="Y34" s="148"/>
    </row>
    <row r="35" spans="1:25" x14ac:dyDescent="0.25">
      <c r="A35" s="23" t="s">
        <v>22</v>
      </c>
      <c r="B35" s="20" t="s">
        <v>56</v>
      </c>
      <c r="C35" s="110" t="s">
        <v>381</v>
      </c>
      <c r="D35" s="124" t="s">
        <v>52</v>
      </c>
      <c r="E35" s="124"/>
      <c r="F35" s="124">
        <v>410</v>
      </c>
      <c r="G35" s="124">
        <v>2</v>
      </c>
      <c r="H35" s="124"/>
      <c r="I35" s="124"/>
      <c r="J35" s="125">
        <v>3.3</v>
      </c>
      <c r="K35" s="182">
        <v>10</v>
      </c>
      <c r="L35" s="24"/>
      <c r="M35" s="24"/>
      <c r="N35" s="24"/>
      <c r="O35" s="24"/>
      <c r="P35" s="181">
        <v>2</v>
      </c>
      <c r="Q35" s="147"/>
      <c r="R35" s="148"/>
      <c r="S35" s="148"/>
      <c r="T35" s="148"/>
      <c r="U35" s="148"/>
      <c r="V35" s="148"/>
      <c r="W35" s="148"/>
      <c r="X35" s="148"/>
      <c r="Y35" s="148"/>
    </row>
    <row r="36" spans="1:25" x14ac:dyDescent="0.25">
      <c r="A36" s="23" t="s">
        <v>22</v>
      </c>
      <c r="B36" s="20" t="s">
        <v>57</v>
      </c>
      <c r="C36" s="110" t="s">
        <v>381</v>
      </c>
      <c r="D36" s="124" t="s">
        <v>52</v>
      </c>
      <c r="E36" s="124"/>
      <c r="F36" s="124">
        <v>410</v>
      </c>
      <c r="G36" s="124">
        <v>2</v>
      </c>
      <c r="H36" s="124"/>
      <c r="I36" s="124"/>
      <c r="J36" s="125">
        <v>3.3</v>
      </c>
      <c r="K36" s="183"/>
      <c r="L36" s="24"/>
      <c r="M36" s="24"/>
      <c r="N36" s="24"/>
      <c r="O36" s="24"/>
      <c r="P36" s="181"/>
      <c r="Q36" s="147"/>
      <c r="R36" s="148"/>
      <c r="S36" s="148"/>
      <c r="T36" s="148"/>
      <c r="U36" s="148"/>
      <c r="V36" s="148"/>
      <c r="W36" s="148"/>
      <c r="X36" s="148"/>
      <c r="Y36" s="148"/>
    </row>
    <row r="37" spans="1:25" x14ac:dyDescent="0.25">
      <c r="A37" s="23" t="s">
        <v>22</v>
      </c>
      <c r="B37" s="20" t="s">
        <v>432</v>
      </c>
      <c r="C37" s="110">
        <v>38718</v>
      </c>
      <c r="D37" s="124" t="s">
        <v>31</v>
      </c>
      <c r="E37" s="124"/>
      <c r="F37" s="124">
        <v>468.5</v>
      </c>
      <c r="G37" s="124">
        <v>2</v>
      </c>
      <c r="H37" s="124"/>
      <c r="I37" s="124"/>
      <c r="J37" s="125">
        <v>6.6</v>
      </c>
      <c r="K37" s="124">
        <v>21</v>
      </c>
      <c r="L37" s="24"/>
      <c r="M37" s="24"/>
      <c r="N37" s="24"/>
      <c r="O37" s="24"/>
      <c r="P37" s="147">
        <v>2</v>
      </c>
      <c r="Q37" s="147"/>
      <c r="R37" s="148"/>
      <c r="S37" s="148"/>
      <c r="T37" s="148"/>
      <c r="U37" s="148"/>
      <c r="V37" s="148"/>
      <c r="W37" s="148"/>
      <c r="X37" s="148"/>
      <c r="Y37" s="148"/>
    </row>
    <row r="38" spans="1:25" x14ac:dyDescent="0.25">
      <c r="A38" s="75" t="s">
        <v>22</v>
      </c>
      <c r="B38" s="75" t="s">
        <v>58</v>
      </c>
      <c r="C38" s="100"/>
      <c r="D38" s="100" t="s">
        <v>36</v>
      </c>
      <c r="E38" s="100"/>
      <c r="F38" s="100">
        <v>429</v>
      </c>
      <c r="G38" s="100">
        <v>2</v>
      </c>
      <c r="H38" s="100"/>
      <c r="I38" s="100"/>
      <c r="J38" s="103" t="s">
        <v>59</v>
      </c>
      <c r="K38" s="100" t="s">
        <v>370</v>
      </c>
      <c r="L38" s="100"/>
      <c r="M38" s="100"/>
      <c r="N38" s="100"/>
      <c r="O38" s="100"/>
      <c r="P38" s="147">
        <v>2</v>
      </c>
      <c r="Q38" s="147"/>
      <c r="R38" s="148"/>
      <c r="S38" s="148"/>
      <c r="T38" s="148"/>
      <c r="U38" s="148"/>
      <c r="V38" s="148"/>
      <c r="W38" s="148"/>
      <c r="X38" s="148"/>
      <c r="Y38" s="148"/>
    </row>
    <row r="39" spans="1:25" x14ac:dyDescent="0.25">
      <c r="A39" s="23" t="s">
        <v>22</v>
      </c>
      <c r="B39" s="25" t="s">
        <v>60</v>
      </c>
      <c r="C39" s="110">
        <v>38718</v>
      </c>
      <c r="D39" s="124" t="s">
        <v>31</v>
      </c>
      <c r="E39" s="124"/>
      <c r="F39" s="124">
        <v>468.5</v>
      </c>
      <c r="G39" s="126">
        <v>2</v>
      </c>
      <c r="H39" s="126"/>
      <c r="I39" s="126"/>
      <c r="J39" s="125">
        <v>4.3</v>
      </c>
      <c r="K39" s="124">
        <v>14</v>
      </c>
      <c r="L39" s="24"/>
      <c r="M39" s="24"/>
      <c r="N39" s="24"/>
      <c r="O39" s="24"/>
      <c r="P39" s="147">
        <v>2</v>
      </c>
      <c r="Q39" s="147"/>
      <c r="R39" s="148"/>
      <c r="S39" s="148"/>
      <c r="T39" s="148"/>
      <c r="U39" s="148"/>
      <c r="V39" s="148"/>
      <c r="W39" s="148"/>
      <c r="X39" s="148"/>
      <c r="Y39" s="148"/>
    </row>
    <row r="40" spans="1:25" hidden="1" x14ac:dyDescent="0.25">
      <c r="A40" s="118" t="s">
        <v>22</v>
      </c>
      <c r="B40" s="119" t="s">
        <v>61</v>
      </c>
      <c r="C40" s="120"/>
      <c r="D40" s="127" t="s">
        <v>31</v>
      </c>
      <c r="E40" s="127"/>
      <c r="F40" s="127">
        <v>468.5</v>
      </c>
      <c r="G40" s="127">
        <v>2</v>
      </c>
      <c r="H40" s="127"/>
      <c r="I40" s="127"/>
      <c r="J40" s="128" t="s">
        <v>399</v>
      </c>
      <c r="K40" s="127" t="s">
        <v>398</v>
      </c>
      <c r="L40" s="120"/>
      <c r="M40" s="120"/>
      <c r="N40" s="120"/>
      <c r="O40" s="120"/>
      <c r="P40" s="147"/>
      <c r="Q40" s="147"/>
      <c r="R40" s="148"/>
      <c r="S40" s="148"/>
      <c r="T40" s="148"/>
      <c r="U40" s="148"/>
      <c r="V40" s="148"/>
      <c r="W40" s="148"/>
      <c r="X40" s="148"/>
      <c r="Y40" s="148"/>
    </row>
    <row r="41" spans="1:25" x14ac:dyDescent="0.25">
      <c r="A41" s="23" t="s">
        <v>22</v>
      </c>
      <c r="B41" s="20" t="s">
        <v>62</v>
      </c>
      <c r="C41" s="22" t="s">
        <v>382</v>
      </c>
      <c r="D41" s="124" t="s">
        <v>31</v>
      </c>
      <c r="E41" s="124"/>
      <c r="F41" s="124">
        <v>468.5</v>
      </c>
      <c r="G41" s="126">
        <v>2</v>
      </c>
      <c r="H41" s="126"/>
      <c r="I41" s="126"/>
      <c r="J41" s="125">
        <v>6.6</v>
      </c>
      <c r="K41" s="182">
        <v>20</v>
      </c>
      <c r="L41" s="24"/>
      <c r="M41" s="24"/>
      <c r="N41" s="24"/>
      <c r="O41" s="24"/>
      <c r="P41" s="181">
        <v>2</v>
      </c>
      <c r="Q41" s="147"/>
      <c r="R41" s="148"/>
      <c r="S41" s="148"/>
      <c r="T41" s="148"/>
      <c r="U41" s="148"/>
      <c r="V41" s="148"/>
      <c r="W41" s="148"/>
      <c r="X41" s="148"/>
      <c r="Y41" s="148"/>
    </row>
    <row r="42" spans="1:25" x14ac:dyDescent="0.25">
      <c r="A42" s="23" t="s">
        <v>22</v>
      </c>
      <c r="B42" s="20" t="s">
        <v>63</v>
      </c>
      <c r="C42" s="22" t="s">
        <v>383</v>
      </c>
      <c r="D42" s="124" t="s">
        <v>31</v>
      </c>
      <c r="E42" s="124"/>
      <c r="F42" s="124">
        <v>468.5</v>
      </c>
      <c r="G42" s="126">
        <v>2</v>
      </c>
      <c r="H42" s="126"/>
      <c r="I42" s="126"/>
      <c r="J42" s="125">
        <v>6.6</v>
      </c>
      <c r="K42" s="183"/>
      <c r="L42" s="24"/>
      <c r="M42" s="24"/>
      <c r="N42" s="24"/>
      <c r="O42" s="24"/>
      <c r="P42" s="181"/>
      <c r="Q42" s="147"/>
      <c r="R42" s="148"/>
      <c r="S42" s="148"/>
      <c r="T42" s="148"/>
      <c r="U42" s="148"/>
      <c r="V42" s="148"/>
      <c r="W42" s="148"/>
      <c r="X42" s="148"/>
      <c r="Y42" s="148"/>
    </row>
    <row r="43" spans="1:25" x14ac:dyDescent="0.25">
      <c r="A43" s="23" t="s">
        <v>22</v>
      </c>
      <c r="B43" s="20" t="s">
        <v>64</v>
      </c>
      <c r="C43" s="22" t="s">
        <v>384</v>
      </c>
      <c r="D43" s="124" t="s">
        <v>36</v>
      </c>
      <c r="E43" s="124"/>
      <c r="F43" s="124">
        <v>484.5</v>
      </c>
      <c r="G43" s="126">
        <v>2</v>
      </c>
      <c r="H43" s="126"/>
      <c r="I43" s="126"/>
      <c r="J43" s="125">
        <v>13.976000000000001</v>
      </c>
      <c r="K43" s="182">
        <v>41</v>
      </c>
      <c r="L43" s="24"/>
      <c r="M43" s="24"/>
      <c r="N43" s="24"/>
      <c r="O43" s="24"/>
      <c r="P43" s="181">
        <v>2</v>
      </c>
      <c r="Q43" s="147"/>
      <c r="R43" s="148"/>
      <c r="S43" s="148"/>
      <c r="T43" s="148"/>
      <c r="U43" s="148"/>
      <c r="V43" s="148"/>
      <c r="W43" s="148"/>
      <c r="X43" s="148"/>
      <c r="Y43" s="148"/>
    </row>
    <row r="44" spans="1:25" x14ac:dyDescent="0.25">
      <c r="A44" s="23" t="s">
        <v>22</v>
      </c>
      <c r="B44" s="20" t="s">
        <v>65</v>
      </c>
      <c r="C44" s="22" t="s">
        <v>384</v>
      </c>
      <c r="D44" s="124" t="s">
        <v>36</v>
      </c>
      <c r="E44" s="124"/>
      <c r="F44" s="124">
        <v>484.5</v>
      </c>
      <c r="G44" s="126">
        <v>2</v>
      </c>
      <c r="H44" s="126"/>
      <c r="I44" s="126"/>
      <c r="J44" s="125">
        <v>13.976000000000001</v>
      </c>
      <c r="K44" s="183"/>
      <c r="L44" s="24"/>
      <c r="M44" s="24"/>
      <c r="N44" s="24"/>
      <c r="O44" s="24"/>
      <c r="P44" s="181"/>
      <c r="Q44" s="147"/>
      <c r="R44" s="148"/>
      <c r="S44" s="148"/>
      <c r="T44" s="148"/>
      <c r="U44" s="148"/>
      <c r="V44" s="148"/>
      <c r="W44" s="148"/>
      <c r="X44" s="148"/>
      <c r="Y44" s="148"/>
    </row>
    <row r="45" spans="1:25" s="29" customFormat="1" x14ac:dyDescent="0.25">
      <c r="A45" s="27" t="s">
        <v>22</v>
      </c>
      <c r="B45" s="20" t="s">
        <v>66</v>
      </c>
      <c r="C45" s="22" t="s">
        <v>385</v>
      </c>
      <c r="D45" s="124" t="s">
        <v>67</v>
      </c>
      <c r="E45" s="124"/>
      <c r="F45" s="124">
        <v>410</v>
      </c>
      <c r="G45" s="74">
        <v>2</v>
      </c>
      <c r="H45" s="74"/>
      <c r="I45" s="74"/>
      <c r="J45" s="125">
        <v>9.5250000000000004</v>
      </c>
      <c r="K45" s="182">
        <v>33</v>
      </c>
      <c r="L45" s="28"/>
      <c r="M45" s="28"/>
      <c r="N45" s="28"/>
      <c r="O45" s="28"/>
      <c r="P45" s="181">
        <v>2</v>
      </c>
      <c r="Q45" s="149"/>
      <c r="R45" s="150"/>
      <c r="S45" s="150"/>
      <c r="T45" s="150"/>
      <c r="U45" s="150"/>
      <c r="V45" s="150"/>
      <c r="W45" s="150"/>
      <c r="X45" s="150"/>
      <c r="Y45" s="150"/>
    </row>
    <row r="46" spans="1:25" s="29" customFormat="1" x14ac:dyDescent="0.25">
      <c r="A46" s="27" t="s">
        <v>22</v>
      </c>
      <c r="B46" s="20" t="s">
        <v>68</v>
      </c>
      <c r="C46" s="22" t="s">
        <v>386</v>
      </c>
      <c r="D46" s="124" t="s">
        <v>67</v>
      </c>
      <c r="E46" s="124"/>
      <c r="F46" s="124">
        <v>410</v>
      </c>
      <c r="G46" s="74">
        <v>2</v>
      </c>
      <c r="H46" s="74"/>
      <c r="I46" s="74"/>
      <c r="J46" s="125">
        <v>9.5250000000000004</v>
      </c>
      <c r="K46" s="183"/>
      <c r="L46" s="28"/>
      <c r="M46" s="28"/>
      <c r="N46" s="28"/>
      <c r="O46" s="28"/>
      <c r="P46" s="181"/>
      <c r="Q46" s="149"/>
      <c r="R46" s="150"/>
      <c r="S46" s="150"/>
      <c r="T46" s="150"/>
      <c r="U46" s="150"/>
      <c r="V46" s="150"/>
      <c r="W46" s="150"/>
      <c r="X46" s="150"/>
      <c r="Y46" s="150"/>
    </row>
    <row r="47" spans="1:25" s="29" customFormat="1" hidden="1" x14ac:dyDescent="0.25">
      <c r="A47" s="113" t="s">
        <v>22</v>
      </c>
      <c r="B47" s="113" t="s">
        <v>69</v>
      </c>
      <c r="C47" s="114" t="s">
        <v>387</v>
      </c>
      <c r="D47" s="115" t="s">
        <v>31</v>
      </c>
      <c r="E47" s="115"/>
      <c r="F47" s="115">
        <v>46.85</v>
      </c>
      <c r="G47" s="115">
        <v>2</v>
      </c>
      <c r="H47" s="115"/>
      <c r="I47" s="116"/>
      <c r="J47" s="117" t="s">
        <v>375</v>
      </c>
      <c r="K47" s="208" t="s">
        <v>374</v>
      </c>
      <c r="L47" s="115"/>
      <c r="M47" s="115"/>
      <c r="N47" s="115"/>
      <c r="O47" s="115"/>
      <c r="P47" s="149"/>
      <c r="Q47" s="149"/>
      <c r="R47" s="150"/>
      <c r="S47" s="150"/>
      <c r="T47" s="150"/>
      <c r="U47" s="150"/>
      <c r="V47" s="150"/>
      <c r="W47" s="150"/>
      <c r="X47" s="150"/>
      <c r="Y47" s="150"/>
    </row>
    <row r="48" spans="1:25" s="29" customFormat="1" hidden="1" x14ac:dyDescent="0.25">
      <c r="A48" s="113" t="s">
        <v>22</v>
      </c>
      <c r="B48" s="113" t="s">
        <v>70</v>
      </c>
      <c r="C48" s="114" t="s">
        <v>387</v>
      </c>
      <c r="D48" s="115" t="s">
        <v>31</v>
      </c>
      <c r="E48" s="115"/>
      <c r="F48" s="115">
        <v>46.85</v>
      </c>
      <c r="G48" s="115">
        <v>2</v>
      </c>
      <c r="H48" s="115"/>
      <c r="I48" s="115"/>
      <c r="J48" s="117" t="s">
        <v>375</v>
      </c>
      <c r="K48" s="209"/>
      <c r="L48" s="115"/>
      <c r="M48" s="115"/>
      <c r="N48" s="115"/>
      <c r="O48" s="115"/>
      <c r="P48" s="149"/>
      <c r="Q48" s="149"/>
      <c r="R48" s="150"/>
      <c r="S48" s="150"/>
      <c r="T48" s="150"/>
      <c r="U48" s="150"/>
      <c r="V48" s="150"/>
      <c r="W48" s="150"/>
      <c r="X48" s="150"/>
      <c r="Y48" s="150"/>
    </row>
    <row r="49" spans="1:25" s="29" customFormat="1" x14ac:dyDescent="0.25">
      <c r="A49" s="104" t="s">
        <v>22</v>
      </c>
      <c r="B49" s="105" t="s">
        <v>66</v>
      </c>
      <c r="C49" s="106" t="s">
        <v>385</v>
      </c>
      <c r="D49" s="106"/>
      <c r="E49" s="106" t="s">
        <v>71</v>
      </c>
      <c r="F49" s="106">
        <v>1200</v>
      </c>
      <c r="G49" s="106">
        <v>2</v>
      </c>
      <c r="H49" s="106"/>
      <c r="I49" s="106"/>
      <c r="J49" s="107">
        <v>0.4</v>
      </c>
      <c r="K49" s="106"/>
      <c r="L49" s="106"/>
      <c r="M49" s="106"/>
      <c r="N49" s="106"/>
      <c r="O49" s="106"/>
      <c r="P49" s="149"/>
      <c r="Q49" s="149"/>
      <c r="R49" s="150"/>
      <c r="S49" s="150"/>
      <c r="T49" s="150"/>
      <c r="U49" s="150"/>
      <c r="V49" s="150"/>
      <c r="W49" s="150"/>
      <c r="X49" s="150"/>
      <c r="Y49" s="150"/>
    </row>
    <row r="50" spans="1:25" s="29" customFormat="1" x14ac:dyDescent="0.25">
      <c r="A50" s="104" t="s">
        <v>22</v>
      </c>
      <c r="B50" s="105" t="s">
        <v>68</v>
      </c>
      <c r="C50" s="106" t="s">
        <v>386</v>
      </c>
      <c r="D50" s="106"/>
      <c r="E50" s="106" t="s">
        <v>71</v>
      </c>
      <c r="F50" s="106">
        <v>1200</v>
      </c>
      <c r="G50" s="106">
        <v>2</v>
      </c>
      <c r="H50" s="106"/>
      <c r="I50" s="106"/>
      <c r="J50" s="107">
        <v>0.4</v>
      </c>
      <c r="K50" s="106"/>
      <c r="L50" s="106"/>
      <c r="M50" s="106"/>
      <c r="N50" s="106"/>
      <c r="O50" s="106"/>
      <c r="P50" s="149"/>
      <c r="Q50" s="149"/>
      <c r="R50" s="150"/>
      <c r="S50" s="150"/>
      <c r="T50" s="150"/>
      <c r="U50" s="150"/>
      <c r="V50" s="150"/>
      <c r="W50" s="150"/>
      <c r="X50" s="150"/>
      <c r="Y50" s="150"/>
    </row>
    <row r="51" spans="1:25" x14ac:dyDescent="0.25">
      <c r="A51" s="104" t="s">
        <v>22</v>
      </c>
      <c r="B51" s="105" t="s">
        <v>72</v>
      </c>
      <c r="C51" s="106" t="s">
        <v>388</v>
      </c>
      <c r="D51" s="106"/>
      <c r="E51" s="106" t="s">
        <v>71</v>
      </c>
      <c r="F51" s="106">
        <v>1000</v>
      </c>
      <c r="G51" s="106">
        <v>2</v>
      </c>
      <c r="H51" s="106"/>
      <c r="I51" s="106"/>
      <c r="J51" s="107">
        <v>0.2</v>
      </c>
      <c r="K51" s="106"/>
      <c r="L51" s="108"/>
      <c r="M51" s="106"/>
      <c r="N51" s="106"/>
      <c r="O51" s="106"/>
      <c r="P51" s="147"/>
      <c r="Q51" s="147"/>
      <c r="R51" s="148"/>
      <c r="S51" s="148"/>
      <c r="T51" s="148"/>
      <c r="U51" s="148"/>
      <c r="V51" s="148"/>
      <c r="W51" s="148"/>
      <c r="X51" s="148"/>
      <c r="Y51" s="148"/>
    </row>
    <row r="52" spans="1:25" x14ac:dyDescent="0.25">
      <c r="A52" s="104" t="s">
        <v>22</v>
      </c>
      <c r="B52" s="105" t="s">
        <v>73</v>
      </c>
      <c r="C52" s="106" t="s">
        <v>388</v>
      </c>
      <c r="D52" s="106"/>
      <c r="E52" s="106" t="s">
        <v>71</v>
      </c>
      <c r="F52" s="106">
        <v>1000</v>
      </c>
      <c r="G52" s="106">
        <v>2</v>
      </c>
      <c r="H52" s="106"/>
      <c r="I52" s="106"/>
      <c r="J52" s="107">
        <v>0.2</v>
      </c>
      <c r="K52" s="106"/>
      <c r="L52" s="108"/>
      <c r="M52" s="106"/>
      <c r="N52" s="106"/>
      <c r="O52" s="106"/>
      <c r="P52" s="147"/>
      <c r="Q52" s="147"/>
      <c r="R52" s="148"/>
      <c r="S52" s="148"/>
      <c r="T52" s="148"/>
      <c r="U52" s="148"/>
      <c r="V52" s="148"/>
      <c r="W52" s="148"/>
      <c r="X52" s="148"/>
      <c r="Y52" s="148"/>
    </row>
    <row r="53" spans="1:25" x14ac:dyDescent="0.25">
      <c r="A53" s="104" t="s">
        <v>22</v>
      </c>
      <c r="B53" s="105" t="s">
        <v>74</v>
      </c>
      <c r="C53" s="106" t="s">
        <v>389</v>
      </c>
      <c r="D53" s="106"/>
      <c r="E53" s="106" t="s">
        <v>75</v>
      </c>
      <c r="F53" s="106">
        <v>800</v>
      </c>
      <c r="G53" s="106">
        <v>1</v>
      </c>
      <c r="H53" s="106"/>
      <c r="I53" s="106"/>
      <c r="J53" s="107">
        <v>11.375</v>
      </c>
      <c r="K53" s="106"/>
      <c r="L53" s="108"/>
      <c r="M53" s="106"/>
      <c r="N53" s="106"/>
      <c r="O53" s="106"/>
      <c r="P53" s="147"/>
      <c r="Q53" s="147"/>
      <c r="R53" s="148" t="s">
        <v>45</v>
      </c>
      <c r="S53" s="148"/>
      <c r="T53" s="148"/>
      <c r="U53" s="148"/>
      <c r="V53" s="148"/>
      <c r="W53" s="148"/>
      <c r="X53" s="148"/>
      <c r="Y53" s="148"/>
    </row>
    <row r="54" spans="1:25" x14ac:dyDescent="0.25">
      <c r="A54" s="104" t="s">
        <v>22</v>
      </c>
      <c r="B54" s="105" t="s">
        <v>76</v>
      </c>
      <c r="C54" s="106" t="s">
        <v>389</v>
      </c>
      <c r="D54" s="106"/>
      <c r="E54" s="106" t="s">
        <v>75</v>
      </c>
      <c r="F54" s="106">
        <v>800</v>
      </c>
      <c r="G54" s="106">
        <v>1</v>
      </c>
      <c r="H54" s="106"/>
      <c r="I54" s="106"/>
      <c r="J54" s="107">
        <v>11.375</v>
      </c>
      <c r="K54" s="106"/>
      <c r="L54" s="108"/>
      <c r="M54" s="106"/>
      <c r="N54" s="106"/>
      <c r="O54" s="106"/>
      <c r="P54" s="147"/>
      <c r="Q54" s="147"/>
      <c r="R54" s="148"/>
      <c r="S54" s="148"/>
      <c r="T54" s="148"/>
      <c r="U54" s="148"/>
      <c r="V54" s="148"/>
      <c r="W54" s="148"/>
      <c r="X54" s="148"/>
      <c r="Y54" s="148"/>
    </row>
    <row r="55" spans="1:25" x14ac:dyDescent="0.25">
      <c r="A55" s="104" t="s">
        <v>22</v>
      </c>
      <c r="B55" s="105" t="s">
        <v>77</v>
      </c>
      <c r="C55" s="106" t="s">
        <v>390</v>
      </c>
      <c r="D55" s="106"/>
      <c r="E55" s="106" t="s">
        <v>78</v>
      </c>
      <c r="F55" s="106">
        <v>800</v>
      </c>
      <c r="G55" s="106">
        <v>1</v>
      </c>
      <c r="H55" s="106"/>
      <c r="I55" s="106"/>
      <c r="J55" s="107">
        <v>8.4469999999999992</v>
      </c>
      <c r="K55" s="106"/>
      <c r="L55" s="106"/>
      <c r="M55" s="106"/>
      <c r="N55" s="106"/>
      <c r="O55" s="106"/>
      <c r="P55" s="147"/>
      <c r="Q55" s="147"/>
      <c r="R55" s="148"/>
      <c r="S55" s="148"/>
      <c r="T55" s="148"/>
      <c r="U55" s="148"/>
      <c r="V55" s="148"/>
      <c r="W55" s="148"/>
      <c r="X55" s="148"/>
      <c r="Y55" s="148"/>
    </row>
    <row r="56" spans="1:25" x14ac:dyDescent="0.25">
      <c r="A56" s="104" t="s">
        <v>22</v>
      </c>
      <c r="B56" s="105" t="s">
        <v>79</v>
      </c>
      <c r="C56" s="106" t="s">
        <v>391</v>
      </c>
      <c r="D56" s="106"/>
      <c r="E56" s="106" t="s">
        <v>78</v>
      </c>
      <c r="F56" s="106">
        <v>800</v>
      </c>
      <c r="G56" s="106">
        <v>1</v>
      </c>
      <c r="H56" s="106"/>
      <c r="I56" s="106"/>
      <c r="J56" s="107">
        <v>8.4469999999999992</v>
      </c>
      <c r="K56" s="106"/>
      <c r="L56" s="106"/>
      <c r="M56" s="106"/>
      <c r="N56" s="106"/>
      <c r="O56" s="106"/>
      <c r="P56" s="147"/>
      <c r="Q56" s="147"/>
      <c r="R56" s="148"/>
      <c r="S56" s="148"/>
      <c r="T56" s="148"/>
      <c r="U56" s="148"/>
      <c r="V56" s="148"/>
      <c r="W56" s="148"/>
      <c r="X56" s="148"/>
      <c r="Y56" s="148"/>
    </row>
    <row r="57" spans="1:25" s="29" customFormat="1" x14ac:dyDescent="0.25">
      <c r="A57" s="104" t="s">
        <v>22</v>
      </c>
      <c r="B57" s="105" t="s">
        <v>80</v>
      </c>
      <c r="C57" s="106" t="s">
        <v>392</v>
      </c>
      <c r="D57" s="129"/>
      <c r="E57" s="129" t="s">
        <v>78</v>
      </c>
      <c r="F57" s="129">
        <v>1000</v>
      </c>
      <c r="G57" s="129">
        <v>1</v>
      </c>
      <c r="H57" s="129"/>
      <c r="I57" s="129"/>
      <c r="J57" s="130">
        <v>4</v>
      </c>
      <c r="K57" s="129"/>
      <c r="L57" s="129"/>
      <c r="M57" s="106"/>
      <c r="N57" s="106"/>
      <c r="O57" s="106"/>
      <c r="P57" s="149"/>
      <c r="Q57" s="149"/>
      <c r="R57" s="150"/>
      <c r="S57" s="150"/>
      <c r="T57" s="150"/>
      <c r="U57" s="150"/>
      <c r="V57" s="150"/>
      <c r="W57" s="150"/>
      <c r="X57" s="150"/>
      <c r="Y57" s="150"/>
    </row>
    <row r="58" spans="1:25" s="29" customFormat="1" x14ac:dyDescent="0.25">
      <c r="A58" s="104" t="s">
        <v>22</v>
      </c>
      <c r="B58" s="104" t="s">
        <v>81</v>
      </c>
      <c r="C58" s="106" t="s">
        <v>392</v>
      </c>
      <c r="D58" s="129"/>
      <c r="E58" s="129" t="s">
        <v>78</v>
      </c>
      <c r="F58" s="129">
        <v>1000</v>
      </c>
      <c r="G58" s="129">
        <v>1</v>
      </c>
      <c r="H58" s="129"/>
      <c r="I58" s="129"/>
      <c r="J58" s="130">
        <v>4</v>
      </c>
      <c r="K58" s="129"/>
      <c r="L58" s="129"/>
      <c r="M58" s="106"/>
      <c r="N58" s="106"/>
      <c r="O58" s="106"/>
      <c r="P58" s="149"/>
      <c r="Q58" s="149"/>
      <c r="R58" s="150"/>
      <c r="S58" s="150"/>
      <c r="T58" s="150"/>
      <c r="U58" s="150"/>
      <c r="V58" s="150"/>
      <c r="W58" s="150"/>
      <c r="X58" s="150"/>
      <c r="Y58" s="150"/>
    </row>
    <row r="59" spans="1:25" x14ac:dyDescent="0.25">
      <c r="A59" s="23" t="s">
        <v>22</v>
      </c>
      <c r="B59" s="20" t="s">
        <v>82</v>
      </c>
      <c r="C59" s="22" t="s">
        <v>393</v>
      </c>
      <c r="D59" s="124" t="s">
        <v>83</v>
      </c>
      <c r="E59" s="124"/>
      <c r="F59" s="124">
        <v>327.9</v>
      </c>
      <c r="G59" s="126">
        <v>4</v>
      </c>
      <c r="H59" s="126">
        <v>46.2</v>
      </c>
      <c r="I59" s="126">
        <v>101</v>
      </c>
      <c r="J59" s="124"/>
      <c r="K59" s="124"/>
      <c r="L59" s="126"/>
      <c r="M59" s="24"/>
      <c r="N59" s="24"/>
      <c r="O59" s="24"/>
      <c r="P59" s="147">
        <v>2</v>
      </c>
      <c r="Q59" s="147"/>
      <c r="R59" s="148"/>
      <c r="S59" s="148"/>
      <c r="T59" s="148"/>
      <c r="U59" s="148"/>
      <c r="V59" s="148"/>
      <c r="W59" s="148"/>
      <c r="X59" s="148"/>
      <c r="Y59" s="148"/>
    </row>
    <row r="60" spans="1:25" x14ac:dyDescent="0.25">
      <c r="A60" s="23" t="s">
        <v>22</v>
      </c>
      <c r="B60" s="20" t="s">
        <v>84</v>
      </c>
      <c r="C60" s="22" t="s">
        <v>393</v>
      </c>
      <c r="D60" s="124" t="s">
        <v>83</v>
      </c>
      <c r="E60" s="124"/>
      <c r="F60" s="124">
        <v>327.9</v>
      </c>
      <c r="G60" s="126">
        <v>4</v>
      </c>
      <c r="H60" s="126">
        <v>46.5</v>
      </c>
      <c r="I60" s="126">
        <v>100</v>
      </c>
      <c r="J60" s="124"/>
      <c r="K60" s="124"/>
      <c r="L60" s="126"/>
      <c r="M60" s="24"/>
      <c r="N60" s="24"/>
      <c r="O60" s="24"/>
      <c r="P60" s="147">
        <v>2</v>
      </c>
      <c r="Q60" s="147"/>
      <c r="R60" s="148"/>
      <c r="S60" s="148"/>
      <c r="T60" s="148"/>
      <c r="U60" s="148"/>
      <c r="V60" s="148"/>
      <c r="W60" s="148"/>
      <c r="X60" s="148"/>
      <c r="Y60" s="148"/>
    </row>
    <row r="61" spans="1:25" x14ac:dyDescent="0.25">
      <c r="A61" s="23" t="s">
        <v>22</v>
      </c>
      <c r="B61" s="20" t="s">
        <v>85</v>
      </c>
      <c r="C61" s="22" t="s">
        <v>388</v>
      </c>
      <c r="D61" s="124" t="s">
        <v>83</v>
      </c>
      <c r="E61" s="124"/>
      <c r="F61" s="124">
        <v>327.9</v>
      </c>
      <c r="G61" s="126">
        <v>4</v>
      </c>
      <c r="H61" s="126">
        <v>16</v>
      </c>
      <c r="I61" s="126">
        <v>45</v>
      </c>
      <c r="J61" s="124"/>
      <c r="K61" s="124"/>
      <c r="L61" s="126"/>
      <c r="M61" s="24"/>
      <c r="N61" s="24"/>
      <c r="O61" s="24"/>
      <c r="P61" s="147">
        <v>2</v>
      </c>
      <c r="Q61" s="147"/>
      <c r="R61" s="148"/>
      <c r="S61" s="148"/>
      <c r="T61" s="148"/>
      <c r="U61" s="148"/>
      <c r="V61" s="148"/>
      <c r="W61" s="148"/>
      <c r="X61" s="148"/>
      <c r="Y61" s="148"/>
    </row>
    <row r="62" spans="1:25" x14ac:dyDescent="0.25">
      <c r="A62" s="23" t="s">
        <v>22</v>
      </c>
      <c r="B62" s="20" t="s">
        <v>86</v>
      </c>
      <c r="C62" s="22" t="s">
        <v>394</v>
      </c>
      <c r="D62" s="124" t="s">
        <v>83</v>
      </c>
      <c r="E62" s="124"/>
      <c r="F62" s="124">
        <v>327.9</v>
      </c>
      <c r="G62" s="126">
        <v>4</v>
      </c>
      <c r="H62" s="126">
        <v>37.92</v>
      </c>
      <c r="I62" s="126">
        <v>82</v>
      </c>
      <c r="J62" s="124"/>
      <c r="K62" s="124"/>
      <c r="L62" s="126"/>
      <c r="M62" s="24"/>
      <c r="N62" s="24"/>
      <c r="O62" s="24"/>
      <c r="P62" s="147">
        <v>2</v>
      </c>
      <c r="Q62" s="147"/>
      <c r="R62" s="148"/>
      <c r="S62" s="148"/>
      <c r="T62" s="148"/>
      <c r="U62" s="148"/>
      <c r="V62" s="148"/>
      <c r="W62" s="148"/>
      <c r="X62" s="148"/>
      <c r="Y62" s="148"/>
    </row>
    <row r="63" spans="1:25" x14ac:dyDescent="0.25">
      <c r="A63" s="20" t="s">
        <v>22</v>
      </c>
      <c r="B63" s="20" t="s">
        <v>87</v>
      </c>
      <c r="C63" s="22" t="s">
        <v>395</v>
      </c>
      <c r="D63" s="124" t="s">
        <v>83</v>
      </c>
      <c r="E63" s="124"/>
      <c r="F63" s="124">
        <v>327.9</v>
      </c>
      <c r="G63" s="124">
        <v>4</v>
      </c>
      <c r="H63" s="125">
        <v>50.51</v>
      </c>
      <c r="I63" s="124">
        <f>65+49</f>
        <v>114</v>
      </c>
      <c r="J63" s="124"/>
      <c r="K63" s="124"/>
      <c r="L63" s="124"/>
      <c r="M63" s="22"/>
      <c r="N63" s="22"/>
      <c r="O63" s="22"/>
      <c r="P63" s="147"/>
      <c r="Q63" s="147"/>
      <c r="R63" s="148"/>
      <c r="S63" s="148"/>
      <c r="T63" s="148"/>
      <c r="U63" s="148"/>
      <c r="V63" s="148"/>
      <c r="W63" s="148"/>
      <c r="X63" s="148"/>
      <c r="Y63" s="148"/>
    </row>
    <row r="64" spans="1:25" x14ac:dyDescent="0.25">
      <c r="A64" s="23" t="s">
        <v>22</v>
      </c>
      <c r="B64" s="20" t="s">
        <v>88</v>
      </c>
      <c r="C64" s="110">
        <v>31674</v>
      </c>
      <c r="D64" s="124" t="s">
        <v>83</v>
      </c>
      <c r="E64" s="124"/>
      <c r="F64" s="124">
        <v>327.9</v>
      </c>
      <c r="G64" s="126">
        <v>4</v>
      </c>
      <c r="H64" s="131">
        <v>13.976000000000001</v>
      </c>
      <c r="I64" s="210">
        <v>32</v>
      </c>
      <c r="J64" s="124"/>
      <c r="K64" s="124"/>
      <c r="L64" s="132"/>
      <c r="M64" s="26"/>
      <c r="N64" s="26"/>
      <c r="O64" s="26"/>
      <c r="P64" s="181">
        <v>2</v>
      </c>
      <c r="Q64" s="147"/>
      <c r="R64" s="148"/>
      <c r="S64" s="148"/>
      <c r="T64" s="148"/>
      <c r="U64" s="148"/>
      <c r="V64" s="148"/>
      <c r="W64" s="148"/>
      <c r="X64" s="148"/>
      <c r="Y64" s="148"/>
    </row>
    <row r="65" spans="1:25" x14ac:dyDescent="0.25">
      <c r="A65" s="23" t="s">
        <v>22</v>
      </c>
      <c r="B65" s="20" t="s">
        <v>89</v>
      </c>
      <c r="C65" s="110">
        <v>31674</v>
      </c>
      <c r="D65" s="124" t="s">
        <v>83</v>
      </c>
      <c r="E65" s="124"/>
      <c r="F65" s="124">
        <v>327.9</v>
      </c>
      <c r="G65" s="126">
        <v>4</v>
      </c>
      <c r="H65" s="131">
        <v>13.976000000000001</v>
      </c>
      <c r="I65" s="211"/>
      <c r="J65" s="124"/>
      <c r="K65" s="124"/>
      <c r="L65" s="132"/>
      <c r="M65" s="26"/>
      <c r="N65" s="26"/>
      <c r="O65" s="26"/>
      <c r="P65" s="181"/>
      <c r="Q65" s="147"/>
      <c r="R65" s="148"/>
      <c r="S65" s="148"/>
      <c r="T65" s="148"/>
      <c r="U65" s="148"/>
      <c r="V65" s="148"/>
      <c r="W65" s="148"/>
      <c r="X65" s="148"/>
      <c r="Y65" s="148"/>
    </row>
    <row r="66" spans="1:25" x14ac:dyDescent="0.25">
      <c r="A66" s="23" t="s">
        <v>22</v>
      </c>
      <c r="B66" s="20" t="s">
        <v>90</v>
      </c>
      <c r="C66" s="110">
        <v>31674</v>
      </c>
      <c r="D66" s="124" t="s">
        <v>83</v>
      </c>
      <c r="E66" s="124"/>
      <c r="F66" s="124">
        <v>327.9</v>
      </c>
      <c r="G66" s="126">
        <v>4</v>
      </c>
      <c r="H66" s="131">
        <v>7.4989999999999997</v>
      </c>
      <c r="I66" s="212">
        <v>18</v>
      </c>
      <c r="J66" s="124"/>
      <c r="K66" s="124"/>
      <c r="L66" s="132"/>
      <c r="M66" s="24"/>
      <c r="N66" s="24"/>
      <c r="O66" s="24"/>
      <c r="P66" s="181">
        <v>2</v>
      </c>
      <c r="Q66" s="147"/>
      <c r="R66" s="148"/>
      <c r="S66" s="148"/>
      <c r="T66" s="148"/>
      <c r="U66" s="148"/>
      <c r="V66" s="148"/>
      <c r="W66" s="148"/>
      <c r="X66" s="148"/>
      <c r="Y66" s="148"/>
    </row>
    <row r="67" spans="1:25" x14ac:dyDescent="0.25">
      <c r="A67" s="23" t="s">
        <v>22</v>
      </c>
      <c r="B67" s="20" t="s">
        <v>91</v>
      </c>
      <c r="C67" s="110">
        <v>31674</v>
      </c>
      <c r="D67" s="124" t="s">
        <v>83</v>
      </c>
      <c r="E67" s="124"/>
      <c r="F67" s="124">
        <v>327.9</v>
      </c>
      <c r="G67" s="126">
        <v>4</v>
      </c>
      <c r="H67" s="131">
        <v>7.4989999999999997</v>
      </c>
      <c r="I67" s="213"/>
      <c r="J67" s="124"/>
      <c r="K67" s="124"/>
      <c r="L67" s="132"/>
      <c r="M67" s="24"/>
      <c r="N67" s="24"/>
      <c r="O67" s="24"/>
      <c r="P67" s="181"/>
      <c r="Q67" s="147"/>
      <c r="R67" s="148"/>
      <c r="S67" s="148"/>
      <c r="T67" s="148"/>
      <c r="U67" s="148"/>
      <c r="V67" s="148"/>
      <c r="W67" s="148"/>
      <c r="X67" s="148"/>
      <c r="Y67" s="148"/>
    </row>
    <row r="68" spans="1:25" x14ac:dyDescent="0.25">
      <c r="A68" s="23" t="s">
        <v>22</v>
      </c>
      <c r="B68" s="20" t="s">
        <v>92</v>
      </c>
      <c r="C68" s="110">
        <v>34663</v>
      </c>
      <c r="D68" s="124" t="s">
        <v>93</v>
      </c>
      <c r="E68" s="124"/>
      <c r="F68" s="124">
        <v>392.8</v>
      </c>
      <c r="G68" s="126">
        <v>4</v>
      </c>
      <c r="H68" s="131">
        <v>30.143000000000001</v>
      </c>
      <c r="I68" s="212">
        <v>89</v>
      </c>
      <c r="J68" s="124"/>
      <c r="K68" s="124"/>
      <c r="L68" s="132"/>
      <c r="M68" s="24"/>
      <c r="N68" s="24"/>
      <c r="O68" s="24"/>
      <c r="P68" s="181">
        <v>2</v>
      </c>
      <c r="Q68" s="147"/>
      <c r="R68" s="148"/>
      <c r="S68" s="148"/>
      <c r="T68" s="148"/>
      <c r="U68" s="148"/>
      <c r="V68" s="148"/>
      <c r="W68" s="148"/>
      <c r="X68" s="148"/>
      <c r="Y68" s="148"/>
    </row>
    <row r="69" spans="1:25" x14ac:dyDescent="0.25">
      <c r="A69" s="23" t="s">
        <v>22</v>
      </c>
      <c r="B69" s="20" t="s">
        <v>94</v>
      </c>
      <c r="C69" s="110">
        <v>34663</v>
      </c>
      <c r="D69" s="124" t="s">
        <v>93</v>
      </c>
      <c r="E69" s="124"/>
      <c r="F69" s="124">
        <v>392.8</v>
      </c>
      <c r="G69" s="126">
        <v>4</v>
      </c>
      <c r="H69" s="131">
        <v>30.143000000000001</v>
      </c>
      <c r="I69" s="213"/>
      <c r="J69" s="124"/>
      <c r="K69" s="124"/>
      <c r="L69" s="132"/>
      <c r="M69" s="24"/>
      <c r="N69" s="24"/>
      <c r="O69" s="24"/>
      <c r="P69" s="181"/>
      <c r="Q69" s="147"/>
      <c r="R69" s="148"/>
      <c r="S69" s="148"/>
      <c r="T69" s="148"/>
      <c r="U69" s="148"/>
      <c r="V69" s="148"/>
      <c r="W69" s="148"/>
      <c r="X69" s="148"/>
      <c r="Y69" s="148"/>
    </row>
    <row r="70" spans="1:25" x14ac:dyDescent="0.25">
      <c r="A70" s="23" t="s">
        <v>22</v>
      </c>
      <c r="B70" s="20" t="s">
        <v>95</v>
      </c>
      <c r="C70" s="22" t="s">
        <v>395</v>
      </c>
      <c r="D70" s="124" t="s">
        <v>83</v>
      </c>
      <c r="E70" s="124"/>
      <c r="F70" s="124">
        <v>327.9</v>
      </c>
      <c r="G70" s="126">
        <v>4</v>
      </c>
      <c r="H70" s="126">
        <v>40.85</v>
      </c>
      <c r="I70" s="126">
        <v>111</v>
      </c>
      <c r="J70" s="126"/>
      <c r="K70" s="126"/>
      <c r="L70" s="126"/>
      <c r="M70" s="24"/>
      <c r="N70" s="24"/>
      <c r="O70" s="24"/>
      <c r="P70" s="147">
        <v>2</v>
      </c>
      <c r="Q70" s="147"/>
      <c r="R70" s="148"/>
      <c r="S70" s="148"/>
      <c r="T70" s="148"/>
      <c r="U70" s="148"/>
      <c r="V70" s="148"/>
      <c r="W70" s="148"/>
      <c r="X70" s="148"/>
      <c r="Y70" s="148"/>
    </row>
    <row r="71" spans="1:25" x14ac:dyDescent="0.25">
      <c r="A71" s="23" t="s">
        <v>22</v>
      </c>
      <c r="B71" s="20" t="s">
        <v>96</v>
      </c>
      <c r="C71" s="22" t="s">
        <v>396</v>
      </c>
      <c r="D71" s="124" t="s">
        <v>93</v>
      </c>
      <c r="E71" s="124"/>
      <c r="F71" s="124">
        <v>392.8</v>
      </c>
      <c r="G71" s="126">
        <v>4</v>
      </c>
      <c r="H71" s="126">
        <v>142.44</v>
      </c>
      <c r="I71" s="212">
        <v>339</v>
      </c>
      <c r="J71" s="126"/>
      <c r="K71" s="126"/>
      <c r="L71" s="126"/>
      <c r="M71" s="24"/>
      <c r="N71" s="24"/>
      <c r="O71" s="24"/>
      <c r="P71" s="181">
        <v>2</v>
      </c>
      <c r="Q71" s="147"/>
      <c r="R71" s="148"/>
      <c r="S71" s="148"/>
      <c r="T71" s="148"/>
      <c r="U71" s="148"/>
      <c r="V71" s="148"/>
      <c r="W71" s="148"/>
      <c r="X71" s="148"/>
      <c r="Y71" s="148"/>
    </row>
    <row r="72" spans="1:25" x14ac:dyDescent="0.25">
      <c r="A72" s="23" t="s">
        <v>22</v>
      </c>
      <c r="B72" s="20" t="s">
        <v>97</v>
      </c>
      <c r="C72" s="22" t="s">
        <v>396</v>
      </c>
      <c r="D72" s="124" t="s">
        <v>93</v>
      </c>
      <c r="E72" s="124"/>
      <c r="F72" s="124">
        <v>392.8</v>
      </c>
      <c r="G72" s="126">
        <v>4</v>
      </c>
      <c r="H72" s="126">
        <v>142.44</v>
      </c>
      <c r="I72" s="213"/>
      <c r="J72" s="126"/>
      <c r="K72" s="126"/>
      <c r="L72" s="126"/>
      <c r="M72" s="24"/>
      <c r="N72" s="24"/>
      <c r="O72" s="24"/>
      <c r="P72" s="181"/>
      <c r="Q72" s="147"/>
      <c r="R72" s="148"/>
      <c r="S72" s="148"/>
      <c r="T72" s="148"/>
      <c r="U72" s="148"/>
      <c r="V72" s="148"/>
      <c r="W72" s="148"/>
      <c r="X72" s="148"/>
      <c r="Y72" s="148"/>
    </row>
    <row r="73" spans="1:25" x14ac:dyDescent="0.25">
      <c r="A73" s="23" t="s">
        <v>22</v>
      </c>
      <c r="B73" s="20" t="s">
        <v>98</v>
      </c>
      <c r="C73" s="110">
        <v>28491</v>
      </c>
      <c r="D73" s="124" t="s">
        <v>99</v>
      </c>
      <c r="E73" s="124"/>
      <c r="F73" s="124">
        <v>170</v>
      </c>
      <c r="G73" s="126">
        <v>1</v>
      </c>
      <c r="H73" s="126"/>
      <c r="I73" s="126"/>
      <c r="J73" s="126"/>
      <c r="K73" s="126"/>
      <c r="L73" s="126">
        <v>15.4</v>
      </c>
      <c r="M73" s="186">
        <v>56</v>
      </c>
      <c r="N73" s="24"/>
      <c r="O73" s="24"/>
      <c r="P73" s="181">
        <v>2</v>
      </c>
      <c r="Q73" s="147"/>
      <c r="R73" s="148"/>
      <c r="S73" s="148"/>
      <c r="T73" s="148"/>
      <c r="U73" s="148"/>
      <c r="V73" s="148"/>
      <c r="W73" s="148"/>
      <c r="X73" s="148"/>
      <c r="Y73" s="148"/>
    </row>
    <row r="74" spans="1:25" x14ac:dyDescent="0.25">
      <c r="A74" s="23" t="s">
        <v>22</v>
      </c>
      <c r="B74" s="20" t="s">
        <v>100</v>
      </c>
      <c r="C74" s="110">
        <v>28491</v>
      </c>
      <c r="D74" s="124" t="s">
        <v>99</v>
      </c>
      <c r="E74" s="124"/>
      <c r="F74" s="124">
        <v>170</v>
      </c>
      <c r="G74" s="126">
        <v>1</v>
      </c>
      <c r="H74" s="126"/>
      <c r="I74" s="126"/>
      <c r="J74" s="126"/>
      <c r="K74" s="126"/>
      <c r="L74" s="126">
        <v>15.4</v>
      </c>
      <c r="M74" s="187"/>
      <c r="N74" s="24"/>
      <c r="O74" s="24"/>
      <c r="P74" s="181"/>
      <c r="Q74" s="147"/>
      <c r="R74" s="148"/>
      <c r="S74" s="148"/>
      <c r="T74" s="148"/>
      <c r="U74" s="148"/>
      <c r="V74" s="148"/>
      <c r="W74" s="148"/>
      <c r="X74" s="148"/>
      <c r="Y74" s="148"/>
    </row>
    <row r="75" spans="1:25" x14ac:dyDescent="0.25">
      <c r="A75" s="23" t="s">
        <v>22</v>
      </c>
      <c r="B75" s="20" t="s">
        <v>101</v>
      </c>
      <c r="C75" s="22" t="s">
        <v>397</v>
      </c>
      <c r="D75" s="21" t="s">
        <v>102</v>
      </c>
      <c r="E75" s="22"/>
      <c r="F75" s="21">
        <v>176.7</v>
      </c>
      <c r="G75" s="24">
        <v>1</v>
      </c>
      <c r="H75" s="24"/>
      <c r="I75" s="24"/>
      <c r="J75" s="24"/>
      <c r="K75" s="24"/>
      <c r="L75" s="24">
        <v>11.8</v>
      </c>
      <c r="M75" s="186">
        <v>35</v>
      </c>
      <c r="N75" s="24"/>
      <c r="O75" s="24"/>
      <c r="P75" s="181">
        <v>2</v>
      </c>
      <c r="Q75" s="147"/>
      <c r="R75" s="148"/>
      <c r="S75" s="148"/>
      <c r="T75" s="148"/>
      <c r="U75" s="148"/>
      <c r="V75" s="148"/>
      <c r="W75" s="148"/>
      <c r="X75" s="148"/>
      <c r="Y75" s="148"/>
    </row>
    <row r="76" spans="1:25" x14ac:dyDescent="0.25">
      <c r="A76" s="33" t="s">
        <v>22</v>
      </c>
      <c r="B76" s="34" t="s">
        <v>103</v>
      </c>
      <c r="C76" s="36" t="s">
        <v>397</v>
      </c>
      <c r="D76" s="35" t="s">
        <v>102</v>
      </c>
      <c r="E76" s="36"/>
      <c r="F76" s="35">
        <v>176.7</v>
      </c>
      <c r="G76" s="37">
        <v>1</v>
      </c>
      <c r="H76" s="37"/>
      <c r="I76" s="37"/>
      <c r="J76" s="37"/>
      <c r="K76" s="37"/>
      <c r="L76" s="37">
        <v>11.8</v>
      </c>
      <c r="M76" s="217"/>
      <c r="N76" s="37"/>
      <c r="O76" s="37"/>
      <c r="P76" s="181"/>
      <c r="Q76" s="147"/>
      <c r="R76" s="148"/>
      <c r="S76" s="148"/>
      <c r="T76" s="148"/>
      <c r="U76" s="148"/>
      <c r="V76" s="148"/>
      <c r="W76" s="148"/>
      <c r="X76" s="148"/>
      <c r="Y76" s="148"/>
    </row>
    <row r="77" spans="1:25" s="43" customFormat="1" hidden="1" x14ac:dyDescent="0.25">
      <c r="A77" s="38" t="s">
        <v>104</v>
      </c>
      <c r="B77" s="38" t="s">
        <v>105</v>
      </c>
      <c r="C77" s="95"/>
      <c r="D77" s="39" t="s">
        <v>106</v>
      </c>
      <c r="E77" s="39"/>
      <c r="F77" s="39">
        <v>327.94</v>
      </c>
      <c r="G77" s="40">
        <v>2</v>
      </c>
      <c r="H77" s="41"/>
      <c r="I77" s="40"/>
      <c r="J77" s="42">
        <v>2.0070000000000001</v>
      </c>
      <c r="K77" s="40"/>
      <c r="L77" s="41"/>
      <c r="M77" s="40"/>
      <c r="N77" s="40"/>
      <c r="O77" s="40"/>
      <c r="P77" s="151"/>
      <c r="Q77" s="152"/>
      <c r="R77" s="153"/>
      <c r="S77" s="153"/>
      <c r="T77" s="153"/>
      <c r="U77" s="153"/>
      <c r="V77" s="153"/>
      <c r="W77" s="153"/>
      <c r="X77" s="153"/>
      <c r="Y77" s="153"/>
    </row>
    <row r="78" spans="1:25" s="43" customFormat="1" hidden="1" x14ac:dyDescent="0.25">
      <c r="A78" s="38" t="s">
        <v>104</v>
      </c>
      <c r="B78" s="38" t="s">
        <v>107</v>
      </c>
      <c r="C78" s="40"/>
      <c r="D78" s="40" t="s">
        <v>36</v>
      </c>
      <c r="E78" s="40"/>
      <c r="F78" s="40">
        <v>410</v>
      </c>
      <c r="G78" s="40">
        <v>2</v>
      </c>
      <c r="H78" s="41"/>
      <c r="I78" s="40"/>
      <c r="J78" s="42">
        <v>3.278</v>
      </c>
      <c r="K78" s="214">
        <v>16</v>
      </c>
      <c r="L78" s="41"/>
      <c r="M78" s="40"/>
      <c r="N78" s="40"/>
      <c r="O78" s="40"/>
      <c r="P78" s="151"/>
      <c r="Q78" s="152"/>
      <c r="R78" s="153"/>
      <c r="S78" s="153"/>
      <c r="T78" s="153"/>
      <c r="U78" s="153"/>
      <c r="V78" s="153"/>
      <c r="W78" s="153"/>
      <c r="X78" s="153"/>
      <c r="Y78" s="153"/>
    </row>
    <row r="79" spans="1:25" s="43" customFormat="1" hidden="1" x14ac:dyDescent="0.25">
      <c r="A79" s="38" t="s">
        <v>104</v>
      </c>
      <c r="B79" s="38" t="s">
        <v>108</v>
      </c>
      <c r="C79" s="40"/>
      <c r="D79" s="40" t="s">
        <v>36</v>
      </c>
      <c r="E79" s="40"/>
      <c r="F79" s="40">
        <v>410</v>
      </c>
      <c r="G79" s="40">
        <v>2</v>
      </c>
      <c r="H79" s="41"/>
      <c r="I79" s="40"/>
      <c r="J79" s="42">
        <v>3.278</v>
      </c>
      <c r="K79" s="215"/>
      <c r="L79" s="41"/>
      <c r="M79" s="40"/>
      <c r="N79" s="40"/>
      <c r="O79" s="40"/>
      <c r="P79" s="151"/>
      <c r="Q79" s="152"/>
      <c r="R79" s="153"/>
      <c r="S79" s="153"/>
      <c r="T79" s="153"/>
      <c r="U79" s="153"/>
      <c r="V79" s="153"/>
      <c r="W79" s="153"/>
      <c r="X79" s="153"/>
      <c r="Y79" s="153"/>
    </row>
    <row r="80" spans="1:25" s="43" customFormat="1" hidden="1" x14ac:dyDescent="0.25">
      <c r="A80" s="38" t="s">
        <v>104</v>
      </c>
      <c r="B80" s="38" t="s">
        <v>109</v>
      </c>
      <c r="C80" s="40"/>
      <c r="D80" s="40" t="s">
        <v>110</v>
      </c>
      <c r="E80" s="40"/>
      <c r="F80" s="40">
        <v>520</v>
      </c>
      <c r="G80" s="40">
        <v>2</v>
      </c>
      <c r="H80" s="40"/>
      <c r="I80" s="40"/>
      <c r="J80" s="44">
        <v>1.67</v>
      </c>
      <c r="K80" s="40">
        <v>4</v>
      </c>
      <c r="L80" s="40"/>
      <c r="M80" s="40"/>
      <c r="N80" s="40"/>
      <c r="O80" s="40"/>
      <c r="P80" s="152"/>
      <c r="Q80" s="152"/>
      <c r="R80" s="153"/>
      <c r="S80" s="153"/>
      <c r="T80" s="153"/>
      <c r="U80" s="153"/>
      <c r="V80" s="153"/>
      <c r="W80" s="153"/>
      <c r="X80" s="153"/>
      <c r="Y80" s="153"/>
    </row>
    <row r="81" spans="1:25" s="43" customFormat="1" hidden="1" x14ac:dyDescent="0.25">
      <c r="A81" s="38" t="s">
        <v>104</v>
      </c>
      <c r="B81" s="38" t="s">
        <v>111</v>
      </c>
      <c r="C81" s="40"/>
      <c r="D81" s="40" t="s">
        <v>110</v>
      </c>
      <c r="E81" s="40"/>
      <c r="F81" s="40"/>
      <c r="G81" s="40"/>
      <c r="H81" s="40"/>
      <c r="I81" s="40"/>
      <c r="J81" s="44">
        <v>1.67</v>
      </c>
      <c r="K81" s="45"/>
      <c r="L81" s="40"/>
      <c r="M81" s="40"/>
      <c r="N81" s="40"/>
      <c r="O81" s="40"/>
      <c r="P81" s="152"/>
      <c r="Q81" s="152"/>
      <c r="R81" s="153"/>
      <c r="S81" s="153"/>
      <c r="T81" s="153"/>
      <c r="U81" s="153"/>
      <c r="V81" s="153"/>
      <c r="W81" s="153"/>
      <c r="X81" s="153"/>
      <c r="Y81" s="153"/>
    </row>
    <row r="82" spans="1:25" s="43" customFormat="1" hidden="1" x14ac:dyDescent="0.25">
      <c r="A82" s="38" t="s">
        <v>104</v>
      </c>
      <c r="B82" s="38" t="s">
        <v>112</v>
      </c>
      <c r="C82" s="40"/>
      <c r="D82" s="40" t="s">
        <v>113</v>
      </c>
      <c r="E82" s="40"/>
      <c r="F82" s="40">
        <v>468.45</v>
      </c>
      <c r="G82" s="40">
        <v>1</v>
      </c>
      <c r="H82" s="40"/>
      <c r="I82" s="40"/>
      <c r="J82" s="40">
        <v>4.4059999999999997</v>
      </c>
      <c r="K82" s="45">
        <v>6</v>
      </c>
      <c r="L82" s="40"/>
      <c r="M82" s="40"/>
      <c r="N82" s="40"/>
      <c r="O82" s="40"/>
      <c r="P82" s="152"/>
      <c r="Q82" s="152"/>
      <c r="R82" s="153"/>
      <c r="S82" s="153"/>
      <c r="T82" s="153"/>
      <c r="U82" s="153"/>
      <c r="V82" s="153"/>
      <c r="W82" s="153"/>
      <c r="X82" s="153"/>
      <c r="Y82" s="153"/>
    </row>
    <row r="83" spans="1:25" s="43" customFormat="1" hidden="1" x14ac:dyDescent="0.25">
      <c r="A83" s="38" t="s">
        <v>104</v>
      </c>
      <c r="B83" s="38" t="s">
        <v>114</v>
      </c>
      <c r="C83" s="40"/>
      <c r="D83" s="40" t="s">
        <v>113</v>
      </c>
      <c r="E83" s="40"/>
      <c r="F83" s="40">
        <v>468.45</v>
      </c>
      <c r="G83" s="40">
        <v>1</v>
      </c>
      <c r="H83" s="40"/>
      <c r="I83" s="40"/>
      <c r="J83" s="44">
        <v>4.8</v>
      </c>
      <c r="K83" s="45">
        <v>17</v>
      </c>
      <c r="L83" s="40"/>
      <c r="M83" s="40"/>
      <c r="N83" s="40"/>
      <c r="O83" s="40"/>
      <c r="P83" s="152"/>
      <c r="Q83" s="152"/>
      <c r="R83" s="153"/>
      <c r="S83" s="153"/>
      <c r="T83" s="153"/>
      <c r="U83" s="153"/>
      <c r="V83" s="153"/>
      <c r="W83" s="153"/>
      <c r="X83" s="153"/>
      <c r="Y83" s="153"/>
    </row>
    <row r="84" spans="1:25" s="43" customFormat="1" hidden="1" x14ac:dyDescent="0.25">
      <c r="A84" s="38" t="s">
        <v>104</v>
      </c>
      <c r="B84" s="38" t="s">
        <v>115</v>
      </c>
      <c r="C84" s="40"/>
      <c r="D84" s="40" t="s">
        <v>36</v>
      </c>
      <c r="E84" s="40"/>
      <c r="F84" s="40">
        <v>424.5</v>
      </c>
      <c r="G84" s="40">
        <v>2</v>
      </c>
      <c r="H84" s="41"/>
      <c r="I84" s="40"/>
      <c r="J84" s="44">
        <v>14.971</v>
      </c>
      <c r="K84" s="40">
        <v>85</v>
      </c>
      <c r="L84" s="41"/>
      <c r="M84" s="40"/>
      <c r="N84" s="40"/>
      <c r="O84" s="40"/>
      <c r="P84" s="152"/>
      <c r="Q84" s="152"/>
      <c r="R84" s="153"/>
      <c r="S84" s="153"/>
      <c r="T84" s="153"/>
      <c r="U84" s="153"/>
      <c r="V84" s="153"/>
      <c r="W84" s="153"/>
      <c r="X84" s="153"/>
      <c r="Y84" s="153"/>
    </row>
    <row r="85" spans="1:25" s="43" customFormat="1" hidden="1" x14ac:dyDescent="0.25">
      <c r="A85" s="38" t="s">
        <v>104</v>
      </c>
      <c r="B85" s="38" t="s">
        <v>116</v>
      </c>
      <c r="C85" s="40"/>
      <c r="D85" s="40" t="s">
        <v>117</v>
      </c>
      <c r="E85" s="40"/>
      <c r="F85" s="40">
        <v>429</v>
      </c>
      <c r="G85" s="40">
        <v>2</v>
      </c>
      <c r="H85" s="41"/>
      <c r="I85" s="40"/>
      <c r="J85" s="44">
        <v>4.91</v>
      </c>
      <c r="K85" s="214">
        <v>19</v>
      </c>
      <c r="L85" s="41"/>
      <c r="M85" s="40"/>
      <c r="N85" s="40"/>
      <c r="O85" s="40"/>
      <c r="P85" s="152"/>
      <c r="Q85" s="152"/>
      <c r="R85" s="153"/>
      <c r="S85" s="153"/>
      <c r="T85" s="153"/>
      <c r="U85" s="153"/>
      <c r="V85" s="153"/>
      <c r="W85" s="153"/>
      <c r="X85" s="153"/>
      <c r="Y85" s="153"/>
    </row>
    <row r="86" spans="1:25" s="43" customFormat="1" hidden="1" x14ac:dyDescent="0.25">
      <c r="A86" s="38" t="s">
        <v>104</v>
      </c>
      <c r="B86" s="38" t="s">
        <v>118</v>
      </c>
      <c r="C86" s="40"/>
      <c r="D86" s="40" t="s">
        <v>117</v>
      </c>
      <c r="E86" s="40"/>
      <c r="F86" s="40">
        <v>429</v>
      </c>
      <c r="G86" s="40">
        <v>2</v>
      </c>
      <c r="H86" s="41"/>
      <c r="I86" s="40"/>
      <c r="J86" s="44">
        <v>4.91</v>
      </c>
      <c r="K86" s="215"/>
      <c r="L86" s="41"/>
      <c r="M86" s="40"/>
      <c r="N86" s="40"/>
      <c r="O86" s="40"/>
      <c r="P86" s="152"/>
      <c r="Q86" s="152"/>
      <c r="R86" s="153"/>
      <c r="S86" s="153"/>
      <c r="T86" s="153"/>
      <c r="U86" s="153"/>
      <c r="V86" s="153"/>
      <c r="W86" s="153"/>
      <c r="X86" s="153"/>
      <c r="Y86" s="153"/>
    </row>
    <row r="87" spans="1:25" s="43" customFormat="1" hidden="1" x14ac:dyDescent="0.25">
      <c r="A87" s="38" t="s">
        <v>104</v>
      </c>
      <c r="B87" s="38" t="s">
        <v>119</v>
      </c>
      <c r="C87" s="40"/>
      <c r="D87" s="40" t="s">
        <v>36</v>
      </c>
      <c r="E87" s="40"/>
      <c r="F87" s="40">
        <v>484.5</v>
      </c>
      <c r="G87" s="40">
        <v>2</v>
      </c>
      <c r="H87" s="41"/>
      <c r="I87" s="40"/>
      <c r="J87" s="44">
        <v>12.964</v>
      </c>
      <c r="K87" s="46" t="s">
        <v>120</v>
      </c>
      <c r="L87" s="41"/>
      <c r="M87" s="40"/>
      <c r="N87" s="40"/>
      <c r="O87" s="40"/>
      <c r="P87" s="152"/>
      <c r="Q87" s="152"/>
      <c r="R87" s="153"/>
      <c r="S87" s="153"/>
      <c r="T87" s="153"/>
      <c r="U87" s="153"/>
      <c r="V87" s="153"/>
      <c r="W87" s="153"/>
      <c r="X87" s="153"/>
      <c r="Y87" s="153"/>
    </row>
    <row r="88" spans="1:25" s="43" customFormat="1" hidden="1" x14ac:dyDescent="0.25">
      <c r="A88" s="38" t="s">
        <v>104</v>
      </c>
      <c r="B88" s="38" t="s">
        <v>121</v>
      </c>
      <c r="C88" s="40"/>
      <c r="D88" s="40" t="s">
        <v>122</v>
      </c>
      <c r="E88" s="40"/>
      <c r="F88" s="40">
        <v>550</v>
      </c>
      <c r="G88" s="40">
        <v>2</v>
      </c>
      <c r="H88" s="40"/>
      <c r="I88" s="40"/>
      <c r="J88" s="40">
        <v>22.5</v>
      </c>
      <c r="K88" s="214">
        <v>76</v>
      </c>
      <c r="L88" s="40"/>
      <c r="M88" s="40"/>
      <c r="N88" s="40"/>
      <c r="O88" s="40"/>
      <c r="P88" s="152"/>
      <c r="Q88" s="152"/>
      <c r="R88" s="153"/>
      <c r="S88" s="153"/>
      <c r="T88" s="153"/>
      <c r="U88" s="153"/>
      <c r="V88" s="153"/>
      <c r="W88" s="153"/>
      <c r="X88" s="153"/>
      <c r="Y88" s="153"/>
    </row>
    <row r="89" spans="1:25" s="43" customFormat="1" hidden="1" x14ac:dyDescent="0.25">
      <c r="A89" s="38" t="s">
        <v>104</v>
      </c>
      <c r="B89" s="38" t="s">
        <v>123</v>
      </c>
      <c r="C89" s="40"/>
      <c r="D89" s="40" t="s">
        <v>122</v>
      </c>
      <c r="E89" s="40"/>
      <c r="F89" s="40">
        <v>550</v>
      </c>
      <c r="G89" s="40">
        <v>2</v>
      </c>
      <c r="H89" s="40"/>
      <c r="I89" s="40"/>
      <c r="J89" s="40">
        <v>22.5</v>
      </c>
      <c r="K89" s="215"/>
      <c r="L89" s="40"/>
      <c r="M89" s="40"/>
      <c r="N89" s="40"/>
      <c r="O89" s="40"/>
      <c r="P89" s="152"/>
      <c r="Q89" s="152"/>
      <c r="R89" s="153"/>
      <c r="S89" s="153"/>
      <c r="T89" s="153"/>
      <c r="U89" s="153"/>
      <c r="V89" s="153"/>
      <c r="W89" s="153"/>
      <c r="X89" s="153"/>
      <c r="Y89" s="153"/>
    </row>
    <row r="90" spans="1:25" s="43" customFormat="1" hidden="1" x14ac:dyDescent="0.25">
      <c r="A90" s="38" t="s">
        <v>104</v>
      </c>
      <c r="B90" s="38" t="s">
        <v>124</v>
      </c>
      <c r="C90" s="40"/>
      <c r="D90" s="40" t="s">
        <v>125</v>
      </c>
      <c r="E90" s="40"/>
      <c r="F90" s="40">
        <v>241.68</v>
      </c>
      <c r="G90" s="40">
        <v>1</v>
      </c>
      <c r="H90" s="40"/>
      <c r="I90" s="40"/>
      <c r="J90" s="40">
        <v>24.2</v>
      </c>
      <c r="K90" s="218">
        <v>85</v>
      </c>
      <c r="L90" s="40"/>
      <c r="M90" s="40"/>
      <c r="N90" s="40"/>
      <c r="O90" s="40"/>
      <c r="P90" s="152"/>
      <c r="Q90" s="152"/>
      <c r="R90" s="153"/>
      <c r="S90" s="153"/>
      <c r="T90" s="153"/>
      <c r="U90" s="153"/>
      <c r="V90" s="153"/>
      <c r="W90" s="153"/>
      <c r="X90" s="153"/>
      <c r="Y90" s="153"/>
    </row>
    <row r="91" spans="1:25" s="47" customFormat="1" hidden="1" x14ac:dyDescent="0.25">
      <c r="A91" s="38" t="s">
        <v>104</v>
      </c>
      <c r="B91" s="38" t="s">
        <v>126</v>
      </c>
      <c r="C91" s="40"/>
      <c r="D91" s="40" t="s">
        <v>125</v>
      </c>
      <c r="E91" s="40"/>
      <c r="F91" s="40">
        <v>241.68</v>
      </c>
      <c r="G91" s="40">
        <v>1</v>
      </c>
      <c r="H91" s="40"/>
      <c r="I91" s="40"/>
      <c r="J91" s="40">
        <v>24.2</v>
      </c>
      <c r="K91" s="219"/>
      <c r="L91" s="40"/>
      <c r="M91" s="40"/>
      <c r="N91" s="40"/>
      <c r="O91" s="40"/>
      <c r="P91" s="154"/>
      <c r="Q91" s="154"/>
      <c r="R91" s="155"/>
      <c r="S91" s="155"/>
      <c r="T91" s="155"/>
      <c r="U91" s="155"/>
      <c r="V91" s="155"/>
      <c r="W91" s="155"/>
      <c r="X91" s="155"/>
      <c r="Y91" s="155"/>
    </row>
    <row r="92" spans="1:25" s="43" customFormat="1" hidden="1" x14ac:dyDescent="0.25">
      <c r="A92" s="38" t="s">
        <v>104</v>
      </c>
      <c r="B92" s="38" t="s">
        <v>127</v>
      </c>
      <c r="C92" s="40"/>
      <c r="D92" s="40" t="s">
        <v>128</v>
      </c>
      <c r="E92" s="40"/>
      <c r="F92" s="40">
        <v>410</v>
      </c>
      <c r="G92" s="40">
        <v>2</v>
      </c>
      <c r="H92" s="40"/>
      <c r="I92" s="40"/>
      <c r="J92" s="48">
        <v>0.1</v>
      </c>
      <c r="K92" s="214">
        <v>58</v>
      </c>
      <c r="L92" s="40"/>
      <c r="M92" s="40"/>
      <c r="N92" s="40"/>
      <c r="O92" s="40"/>
      <c r="P92" s="152"/>
      <c r="Q92" s="152"/>
      <c r="R92" s="153"/>
      <c r="S92" s="153"/>
      <c r="T92" s="153"/>
      <c r="U92" s="153"/>
      <c r="V92" s="153"/>
      <c r="W92" s="153"/>
      <c r="X92" s="153"/>
      <c r="Y92" s="153"/>
    </row>
    <row r="93" spans="1:25" s="43" customFormat="1" hidden="1" x14ac:dyDescent="0.25">
      <c r="A93" s="38" t="s">
        <v>104</v>
      </c>
      <c r="B93" s="38" t="s">
        <v>129</v>
      </c>
      <c r="C93" s="40"/>
      <c r="D93" s="40" t="s">
        <v>128</v>
      </c>
      <c r="E93" s="40"/>
      <c r="F93" s="40">
        <v>410</v>
      </c>
      <c r="G93" s="40">
        <v>2</v>
      </c>
      <c r="H93" s="40"/>
      <c r="I93" s="40"/>
      <c r="J93" s="40">
        <v>18.03</v>
      </c>
      <c r="K93" s="216"/>
      <c r="L93" s="40"/>
      <c r="M93" s="40"/>
      <c r="N93" s="40"/>
      <c r="O93" s="40"/>
      <c r="P93" s="152"/>
      <c r="Q93" s="152"/>
      <c r="R93" s="153"/>
      <c r="S93" s="153"/>
      <c r="T93" s="153"/>
      <c r="U93" s="153"/>
      <c r="V93" s="153"/>
      <c r="W93" s="153"/>
      <c r="X93" s="153"/>
      <c r="Y93" s="153"/>
    </row>
    <row r="94" spans="1:25" s="43" customFormat="1" hidden="1" x14ac:dyDescent="0.25">
      <c r="A94" s="38" t="s">
        <v>104</v>
      </c>
      <c r="B94" s="38" t="s">
        <v>130</v>
      </c>
      <c r="C94" s="40"/>
      <c r="D94" s="40" t="s">
        <v>128</v>
      </c>
      <c r="E94" s="40"/>
      <c r="F94" s="40">
        <v>410</v>
      </c>
      <c r="G94" s="40">
        <v>2</v>
      </c>
      <c r="H94" s="40"/>
      <c r="I94" s="40"/>
      <c r="J94" s="40">
        <v>18.13</v>
      </c>
      <c r="K94" s="215"/>
      <c r="L94" s="40"/>
      <c r="M94" s="40"/>
      <c r="N94" s="40"/>
      <c r="O94" s="40"/>
      <c r="P94" s="152"/>
      <c r="Q94" s="152"/>
      <c r="R94" s="153"/>
      <c r="S94" s="153"/>
      <c r="T94" s="153"/>
      <c r="U94" s="153"/>
      <c r="V94" s="153"/>
      <c r="W94" s="153"/>
      <c r="X94" s="153"/>
      <c r="Y94" s="153"/>
    </row>
    <row r="95" spans="1:25" s="43" customFormat="1" hidden="1" x14ac:dyDescent="0.25">
      <c r="A95" s="38" t="s">
        <v>104</v>
      </c>
      <c r="B95" s="38" t="s">
        <v>131</v>
      </c>
      <c r="C95" s="40"/>
      <c r="D95" s="40" t="s">
        <v>128</v>
      </c>
      <c r="E95" s="40"/>
      <c r="F95" s="40">
        <v>410</v>
      </c>
      <c r="G95" s="40">
        <v>2</v>
      </c>
      <c r="H95" s="40"/>
      <c r="I95" s="40"/>
      <c r="J95" s="40">
        <v>27.515000000000001</v>
      </c>
      <c r="K95" s="214">
        <v>85</v>
      </c>
      <c r="L95" s="40"/>
      <c r="M95" s="40"/>
      <c r="N95" s="40"/>
      <c r="O95" s="40"/>
      <c r="P95" s="152"/>
      <c r="Q95" s="152"/>
      <c r="R95" s="153"/>
      <c r="S95" s="153"/>
      <c r="T95" s="153"/>
      <c r="U95" s="153"/>
      <c r="V95" s="153"/>
      <c r="W95" s="153"/>
      <c r="X95" s="153"/>
      <c r="Y95" s="153"/>
    </row>
    <row r="96" spans="1:25" s="43" customFormat="1" hidden="1" x14ac:dyDescent="0.25">
      <c r="A96" s="38" t="s">
        <v>104</v>
      </c>
      <c r="B96" s="38" t="s">
        <v>132</v>
      </c>
      <c r="C96" s="40"/>
      <c r="D96" s="40" t="s">
        <v>128</v>
      </c>
      <c r="E96" s="40"/>
      <c r="F96" s="40">
        <v>410</v>
      </c>
      <c r="G96" s="40">
        <v>2</v>
      </c>
      <c r="H96" s="40"/>
      <c r="I96" s="40"/>
      <c r="J96" s="40">
        <v>27.515000000000001</v>
      </c>
      <c r="K96" s="215"/>
      <c r="L96" s="40"/>
      <c r="M96" s="40"/>
      <c r="N96" s="40"/>
      <c r="O96" s="40"/>
      <c r="P96" s="152"/>
      <c r="Q96" s="152"/>
      <c r="R96" s="153"/>
      <c r="S96" s="153"/>
      <c r="T96" s="153"/>
      <c r="U96" s="153"/>
      <c r="V96" s="153"/>
      <c r="W96" s="153"/>
      <c r="X96" s="153"/>
      <c r="Y96" s="153"/>
    </row>
    <row r="97" spans="1:25" s="43" customFormat="1" hidden="1" x14ac:dyDescent="0.25">
      <c r="A97" s="38" t="s">
        <v>104</v>
      </c>
      <c r="B97" s="38" t="s">
        <v>133</v>
      </c>
      <c r="C97" s="40"/>
      <c r="D97" s="40" t="s">
        <v>113</v>
      </c>
      <c r="E97" s="40"/>
      <c r="F97" s="40">
        <v>468.45</v>
      </c>
      <c r="G97" s="40">
        <v>1</v>
      </c>
      <c r="H97" s="40"/>
      <c r="I97" s="40"/>
      <c r="J97" s="40">
        <v>0.3</v>
      </c>
      <c r="K97" s="40">
        <v>1</v>
      </c>
      <c r="L97" s="40"/>
      <c r="M97" s="40"/>
      <c r="N97" s="40"/>
      <c r="O97" s="40"/>
      <c r="P97" s="152"/>
      <c r="Q97" s="152"/>
      <c r="R97" s="153" t="s">
        <v>45</v>
      </c>
      <c r="S97" s="153"/>
      <c r="T97" s="153"/>
      <c r="U97" s="153"/>
      <c r="V97" s="153"/>
      <c r="W97" s="153"/>
      <c r="X97" s="153"/>
      <c r="Y97" s="153"/>
    </row>
    <row r="98" spans="1:25" s="43" customFormat="1" hidden="1" x14ac:dyDescent="0.25">
      <c r="A98" s="38" t="s">
        <v>104</v>
      </c>
      <c r="B98" s="38" t="s">
        <v>134</v>
      </c>
      <c r="C98" s="40"/>
      <c r="D98" s="40" t="s">
        <v>36</v>
      </c>
      <c r="E98" s="40"/>
      <c r="F98" s="40">
        <v>484.5</v>
      </c>
      <c r="G98" s="40">
        <v>2</v>
      </c>
      <c r="H98" s="40"/>
      <c r="I98" s="40"/>
      <c r="J98" s="40">
        <v>1.7669999999999999</v>
      </c>
      <c r="K98" s="214">
        <v>42</v>
      </c>
      <c r="L98" s="40"/>
      <c r="M98" s="40"/>
      <c r="N98" s="40"/>
      <c r="O98" s="40"/>
      <c r="P98" s="152"/>
      <c r="Q98" s="152"/>
      <c r="R98" s="153"/>
      <c r="S98" s="153"/>
      <c r="T98" s="153"/>
      <c r="U98" s="153"/>
      <c r="V98" s="153"/>
      <c r="W98" s="153"/>
      <c r="X98" s="153"/>
      <c r="Y98" s="153"/>
    </row>
    <row r="99" spans="1:25" s="43" customFormat="1" hidden="1" x14ac:dyDescent="0.25">
      <c r="A99" s="38" t="s">
        <v>104</v>
      </c>
      <c r="B99" s="38" t="s">
        <v>135</v>
      </c>
      <c r="C99" s="40"/>
      <c r="D99" s="40" t="s">
        <v>36</v>
      </c>
      <c r="E99" s="40"/>
      <c r="F99" s="40">
        <v>484.5</v>
      </c>
      <c r="G99" s="40">
        <v>2</v>
      </c>
      <c r="H99" s="40"/>
      <c r="I99" s="40"/>
      <c r="J99" s="40">
        <v>4.9470000000000001</v>
      </c>
      <c r="K99" s="216"/>
      <c r="L99" s="40"/>
      <c r="M99" s="40"/>
      <c r="N99" s="40"/>
      <c r="O99" s="40"/>
      <c r="P99" s="152"/>
      <c r="Q99" s="152"/>
      <c r="R99" s="153"/>
      <c r="S99" s="153"/>
      <c r="T99" s="153"/>
      <c r="U99" s="153"/>
      <c r="V99" s="153"/>
      <c r="W99" s="153"/>
      <c r="X99" s="153"/>
      <c r="Y99" s="153"/>
    </row>
    <row r="100" spans="1:25" s="43" customFormat="1" hidden="1" x14ac:dyDescent="0.25">
      <c r="A100" s="38" t="s">
        <v>104</v>
      </c>
      <c r="B100" s="38" t="s">
        <v>136</v>
      </c>
      <c r="C100" s="40"/>
      <c r="D100" s="40" t="s">
        <v>36</v>
      </c>
      <c r="E100" s="40"/>
      <c r="F100" s="40">
        <v>484.5</v>
      </c>
      <c r="G100" s="40"/>
      <c r="H100" s="40"/>
      <c r="I100" s="40"/>
      <c r="J100" s="40">
        <v>4.9470000000000001</v>
      </c>
      <c r="K100" s="216"/>
      <c r="L100" s="40"/>
      <c r="M100" s="40"/>
      <c r="N100" s="40"/>
      <c r="O100" s="40"/>
      <c r="P100" s="152"/>
      <c r="Q100" s="152"/>
      <c r="R100" s="153"/>
      <c r="S100" s="153"/>
      <c r="T100" s="153"/>
      <c r="U100" s="153"/>
      <c r="V100" s="153"/>
      <c r="W100" s="153"/>
      <c r="X100" s="153"/>
      <c r="Y100" s="153"/>
    </row>
    <row r="101" spans="1:25" s="43" customFormat="1" hidden="1" x14ac:dyDescent="0.25">
      <c r="A101" s="38" t="s">
        <v>104</v>
      </c>
      <c r="B101" s="38" t="s">
        <v>137</v>
      </c>
      <c r="C101" s="40"/>
      <c r="D101" s="40" t="s">
        <v>36</v>
      </c>
      <c r="E101" s="40"/>
      <c r="F101" s="40">
        <v>484.5</v>
      </c>
      <c r="G101" s="40">
        <v>2</v>
      </c>
      <c r="H101" s="40"/>
      <c r="I101" s="40"/>
      <c r="J101" s="40">
        <v>5.77</v>
      </c>
      <c r="K101" s="216"/>
      <c r="L101" s="40"/>
      <c r="M101" s="40"/>
      <c r="N101" s="40"/>
      <c r="O101" s="40"/>
      <c r="P101" s="152" t="s">
        <v>138</v>
      </c>
      <c r="Q101" s="152"/>
      <c r="R101" s="153"/>
      <c r="S101" s="153"/>
      <c r="T101" s="153"/>
      <c r="U101" s="153"/>
      <c r="V101" s="153"/>
      <c r="W101" s="153"/>
      <c r="X101" s="153"/>
      <c r="Y101" s="153"/>
    </row>
    <row r="102" spans="1:25" s="43" customFormat="1" hidden="1" x14ac:dyDescent="0.25">
      <c r="A102" s="38" t="s">
        <v>104</v>
      </c>
      <c r="B102" s="38" t="s">
        <v>139</v>
      </c>
      <c r="C102" s="40"/>
      <c r="D102" s="40" t="s">
        <v>36</v>
      </c>
      <c r="E102" s="40"/>
      <c r="F102" s="40">
        <v>484.5</v>
      </c>
      <c r="G102" s="40"/>
      <c r="H102" s="40"/>
      <c r="I102" s="40"/>
      <c r="J102" s="49">
        <v>3.8530000000000002</v>
      </c>
      <c r="K102" s="50"/>
      <c r="L102" s="40"/>
      <c r="M102" s="40"/>
      <c r="N102" s="40"/>
      <c r="O102" s="40"/>
      <c r="P102" s="152"/>
      <c r="Q102" s="152"/>
      <c r="R102" s="153"/>
      <c r="S102" s="153"/>
      <c r="T102" s="153"/>
      <c r="U102" s="153"/>
      <c r="V102" s="153"/>
      <c r="W102" s="153"/>
      <c r="X102" s="153"/>
      <c r="Y102" s="153"/>
    </row>
    <row r="103" spans="1:25" s="43" customFormat="1" hidden="1" x14ac:dyDescent="0.25">
      <c r="A103" s="38" t="s">
        <v>104</v>
      </c>
      <c r="B103" s="38" t="s">
        <v>140</v>
      </c>
      <c r="C103" s="40"/>
      <c r="D103" s="40" t="s">
        <v>36</v>
      </c>
      <c r="E103" s="40"/>
      <c r="F103" s="40">
        <v>484.5</v>
      </c>
      <c r="G103" s="40">
        <v>2</v>
      </c>
      <c r="H103" s="41"/>
      <c r="I103" s="40"/>
      <c r="J103" s="44">
        <v>20.164000000000001</v>
      </c>
      <c r="K103" s="214">
        <v>71</v>
      </c>
      <c r="L103" s="41"/>
      <c r="M103" s="40"/>
      <c r="N103" s="40"/>
      <c r="O103" s="40"/>
      <c r="P103" s="152"/>
      <c r="Q103" s="152"/>
      <c r="R103" s="153"/>
      <c r="S103" s="153"/>
      <c r="T103" s="153"/>
      <c r="U103" s="153"/>
      <c r="V103" s="153"/>
      <c r="W103" s="153"/>
      <c r="X103" s="153"/>
      <c r="Y103" s="153"/>
    </row>
    <row r="104" spans="1:25" s="43" customFormat="1" hidden="1" x14ac:dyDescent="0.25">
      <c r="A104" s="38" t="s">
        <v>104</v>
      </c>
      <c r="B104" s="38" t="s">
        <v>141</v>
      </c>
      <c r="C104" s="40"/>
      <c r="D104" s="40" t="s">
        <v>36</v>
      </c>
      <c r="E104" s="40"/>
      <c r="F104" s="40">
        <v>484.5</v>
      </c>
      <c r="G104" s="40">
        <v>2</v>
      </c>
      <c r="H104" s="41"/>
      <c r="I104" s="40"/>
      <c r="J104" s="44">
        <v>12.5305</v>
      </c>
      <c r="K104" s="216"/>
      <c r="L104" s="41"/>
      <c r="M104" s="40"/>
      <c r="N104" s="40"/>
      <c r="O104" s="40"/>
      <c r="P104" s="152"/>
      <c r="Q104" s="152"/>
      <c r="R104" s="153"/>
      <c r="S104" s="153"/>
      <c r="T104" s="153"/>
      <c r="U104" s="153"/>
      <c r="V104" s="153"/>
      <c r="W104" s="153"/>
      <c r="X104" s="153"/>
      <c r="Y104" s="153"/>
    </row>
    <row r="105" spans="1:25" s="43" customFormat="1" hidden="1" x14ac:dyDescent="0.25">
      <c r="A105" s="38" t="s">
        <v>104</v>
      </c>
      <c r="B105" s="38" t="s">
        <v>142</v>
      </c>
      <c r="C105" s="40"/>
      <c r="D105" s="40" t="s">
        <v>36</v>
      </c>
      <c r="E105" s="40"/>
      <c r="F105" s="40">
        <v>484.5</v>
      </c>
      <c r="G105" s="40">
        <v>2</v>
      </c>
      <c r="H105" s="40"/>
      <c r="I105" s="40"/>
      <c r="J105" s="40">
        <v>7.6</v>
      </c>
      <c r="K105" s="215"/>
      <c r="L105" s="40"/>
      <c r="M105" s="40"/>
      <c r="N105" s="40"/>
      <c r="O105" s="40"/>
      <c r="P105" s="152"/>
      <c r="Q105" s="152"/>
      <c r="R105" s="153"/>
      <c r="S105" s="153"/>
      <c r="T105" s="153"/>
      <c r="U105" s="153"/>
      <c r="V105" s="153"/>
      <c r="W105" s="153"/>
      <c r="X105" s="153"/>
      <c r="Y105" s="153"/>
    </row>
    <row r="106" spans="1:25" s="43" customFormat="1" hidden="1" x14ac:dyDescent="0.25">
      <c r="A106" s="38" t="s">
        <v>104</v>
      </c>
      <c r="B106" s="38" t="s">
        <v>143</v>
      </c>
      <c r="C106" s="40"/>
      <c r="D106" s="40" t="s">
        <v>110</v>
      </c>
      <c r="E106" s="40"/>
      <c r="F106" s="40">
        <v>428.9</v>
      </c>
      <c r="G106" s="40">
        <v>4</v>
      </c>
      <c r="H106" s="40"/>
      <c r="I106" s="40"/>
      <c r="J106" s="40">
        <v>16.899999999999999</v>
      </c>
      <c r="K106" s="214">
        <v>57</v>
      </c>
      <c r="L106" s="40"/>
      <c r="M106" s="40"/>
      <c r="N106" s="40"/>
      <c r="O106" s="40"/>
      <c r="P106" s="152"/>
      <c r="Q106" s="152"/>
      <c r="R106" s="153"/>
      <c r="S106" s="153"/>
      <c r="T106" s="153"/>
      <c r="U106" s="153"/>
      <c r="V106" s="153"/>
      <c r="W106" s="153"/>
      <c r="X106" s="153"/>
      <c r="Y106" s="153"/>
    </row>
    <row r="107" spans="1:25" s="43" customFormat="1" hidden="1" x14ac:dyDescent="0.25">
      <c r="A107" s="38" t="s">
        <v>104</v>
      </c>
      <c r="B107" s="38" t="s">
        <v>144</v>
      </c>
      <c r="C107" s="40"/>
      <c r="D107" s="40" t="s">
        <v>110</v>
      </c>
      <c r="E107" s="40"/>
      <c r="F107" s="40">
        <v>428.9</v>
      </c>
      <c r="G107" s="40">
        <v>4</v>
      </c>
      <c r="H107" s="40"/>
      <c r="I107" s="40"/>
      <c r="J107" s="40">
        <v>16.899999999999999</v>
      </c>
      <c r="K107" s="215"/>
      <c r="L107" s="40"/>
      <c r="M107" s="40"/>
      <c r="N107" s="40"/>
      <c r="O107" s="40"/>
      <c r="P107" s="152"/>
      <c r="Q107" s="152"/>
      <c r="R107" s="153"/>
      <c r="S107" s="153"/>
      <c r="T107" s="153"/>
      <c r="U107" s="153"/>
      <c r="V107" s="153"/>
      <c r="W107" s="153"/>
      <c r="X107" s="153"/>
      <c r="Y107" s="153"/>
    </row>
    <row r="108" spans="1:25" s="43" customFormat="1" hidden="1" x14ac:dyDescent="0.25">
      <c r="A108" s="38" t="s">
        <v>104</v>
      </c>
      <c r="B108" s="38" t="s">
        <v>145</v>
      </c>
      <c r="C108" s="40"/>
      <c r="D108" s="40" t="s">
        <v>146</v>
      </c>
      <c r="E108" s="40"/>
      <c r="F108" s="40">
        <v>410</v>
      </c>
      <c r="G108" s="40">
        <v>2</v>
      </c>
      <c r="H108" s="40"/>
      <c r="I108" s="40"/>
      <c r="J108" s="40">
        <v>6.2</v>
      </c>
      <c r="K108" s="214">
        <v>24</v>
      </c>
      <c r="L108" s="40"/>
      <c r="M108" s="40"/>
      <c r="N108" s="40"/>
      <c r="O108" s="40"/>
      <c r="P108" s="152"/>
      <c r="Q108" s="152"/>
      <c r="R108" s="153"/>
      <c r="S108" s="153"/>
      <c r="T108" s="153"/>
      <c r="U108" s="153"/>
      <c r="V108" s="153"/>
      <c r="W108" s="153"/>
      <c r="X108" s="153"/>
      <c r="Y108" s="153"/>
    </row>
    <row r="109" spans="1:25" s="43" customFormat="1" hidden="1" x14ac:dyDescent="0.25">
      <c r="A109" s="38" t="s">
        <v>104</v>
      </c>
      <c r="B109" s="38" t="s">
        <v>147</v>
      </c>
      <c r="C109" s="40"/>
      <c r="D109" s="40" t="s">
        <v>146</v>
      </c>
      <c r="E109" s="40"/>
      <c r="F109" s="40">
        <v>410</v>
      </c>
      <c r="G109" s="40">
        <v>2</v>
      </c>
      <c r="H109" s="40"/>
      <c r="I109" s="40"/>
      <c r="J109" s="40">
        <v>6.2</v>
      </c>
      <c r="K109" s="215"/>
      <c r="L109" s="40"/>
      <c r="M109" s="40"/>
      <c r="N109" s="40"/>
      <c r="O109" s="40"/>
      <c r="P109" s="152"/>
      <c r="Q109" s="152"/>
      <c r="R109" s="153"/>
      <c r="S109" s="153"/>
      <c r="T109" s="153"/>
      <c r="U109" s="153"/>
      <c r="V109" s="153"/>
      <c r="W109" s="153"/>
      <c r="X109" s="153"/>
      <c r="Y109" s="153"/>
    </row>
    <row r="110" spans="1:25" s="43" customFormat="1" hidden="1" x14ac:dyDescent="0.25">
      <c r="A110" s="38" t="s">
        <v>104</v>
      </c>
      <c r="B110" s="38" t="s">
        <v>148</v>
      </c>
      <c r="C110" s="40"/>
      <c r="D110" s="40" t="s">
        <v>146</v>
      </c>
      <c r="E110" s="40"/>
      <c r="F110" s="40">
        <v>410</v>
      </c>
      <c r="G110" s="40">
        <v>2</v>
      </c>
      <c r="H110" s="41"/>
      <c r="I110" s="40"/>
      <c r="J110" s="42">
        <v>23.187999999999999</v>
      </c>
      <c r="K110" s="214">
        <v>50</v>
      </c>
      <c r="L110" s="41"/>
      <c r="M110" s="40"/>
      <c r="N110" s="40"/>
      <c r="O110" s="40"/>
      <c r="P110" s="152"/>
      <c r="Q110" s="152"/>
      <c r="R110" s="153"/>
      <c r="S110" s="153"/>
      <c r="T110" s="153"/>
      <c r="U110" s="153"/>
      <c r="V110" s="153"/>
      <c r="W110" s="153"/>
      <c r="X110" s="153"/>
      <c r="Y110" s="153"/>
    </row>
    <row r="111" spans="1:25" s="43" customFormat="1" hidden="1" x14ac:dyDescent="0.25">
      <c r="A111" s="38" t="s">
        <v>104</v>
      </c>
      <c r="B111" s="38" t="s">
        <v>149</v>
      </c>
      <c r="C111" s="40"/>
      <c r="D111" s="40" t="s">
        <v>146</v>
      </c>
      <c r="E111" s="40"/>
      <c r="F111" s="40">
        <v>410</v>
      </c>
      <c r="G111" s="40">
        <v>2</v>
      </c>
      <c r="H111" s="41"/>
      <c r="I111" s="40"/>
      <c r="J111" s="42">
        <v>23.187999999999999</v>
      </c>
      <c r="K111" s="215"/>
      <c r="L111" s="41"/>
      <c r="M111" s="40"/>
      <c r="N111" s="40"/>
      <c r="O111" s="40"/>
      <c r="P111" s="152"/>
      <c r="Q111" s="152"/>
      <c r="R111" s="153"/>
      <c r="S111" s="153"/>
      <c r="T111" s="153"/>
      <c r="U111" s="153"/>
      <c r="V111" s="153"/>
      <c r="W111" s="153"/>
      <c r="X111" s="153"/>
      <c r="Y111" s="153"/>
    </row>
    <row r="112" spans="1:25" s="43" customFormat="1" hidden="1" x14ac:dyDescent="0.25">
      <c r="A112" s="38" t="s">
        <v>104</v>
      </c>
      <c r="B112" s="38" t="s">
        <v>150</v>
      </c>
      <c r="C112" s="40"/>
      <c r="D112" s="40" t="s">
        <v>49</v>
      </c>
      <c r="E112" s="40"/>
      <c r="F112" s="40">
        <v>484.5</v>
      </c>
      <c r="G112" s="40">
        <v>2</v>
      </c>
      <c r="H112" s="40"/>
      <c r="I112" s="40"/>
      <c r="J112" s="40">
        <v>15.33</v>
      </c>
      <c r="K112" s="214">
        <v>50</v>
      </c>
      <c r="L112" s="40"/>
      <c r="M112" s="40"/>
      <c r="N112" s="40"/>
      <c r="O112" s="40"/>
      <c r="P112" s="152"/>
      <c r="Q112" s="152"/>
      <c r="R112" s="153"/>
      <c r="S112" s="153"/>
      <c r="T112" s="153"/>
      <c r="U112" s="153"/>
      <c r="V112" s="153"/>
      <c r="W112" s="153"/>
      <c r="X112" s="153"/>
      <c r="Y112" s="153"/>
    </row>
    <row r="113" spans="1:25" s="43" customFormat="1" hidden="1" x14ac:dyDescent="0.25">
      <c r="A113" s="38" t="s">
        <v>104</v>
      </c>
      <c r="B113" s="38" t="s">
        <v>151</v>
      </c>
      <c r="C113" s="40"/>
      <c r="D113" s="40" t="s">
        <v>49</v>
      </c>
      <c r="E113" s="40"/>
      <c r="F113" s="40">
        <v>484.5</v>
      </c>
      <c r="G113" s="40">
        <v>2</v>
      </c>
      <c r="H113" s="40"/>
      <c r="I113" s="40"/>
      <c r="J113" s="40">
        <v>15.33</v>
      </c>
      <c r="K113" s="215"/>
      <c r="L113" s="40"/>
      <c r="M113" s="40"/>
      <c r="N113" s="40"/>
      <c r="O113" s="40"/>
      <c r="P113" s="152"/>
      <c r="Q113" s="152"/>
      <c r="R113" s="153"/>
      <c r="S113" s="153"/>
      <c r="T113" s="153"/>
      <c r="U113" s="153"/>
      <c r="V113" s="153"/>
      <c r="W113" s="153"/>
      <c r="X113" s="153"/>
      <c r="Y113" s="153"/>
    </row>
    <row r="114" spans="1:25" s="43" customFormat="1" hidden="1" x14ac:dyDescent="0.25">
      <c r="A114" s="38" t="s">
        <v>104</v>
      </c>
      <c r="B114" s="38" t="s">
        <v>152</v>
      </c>
      <c r="C114" s="40"/>
      <c r="D114" s="40" t="s">
        <v>110</v>
      </c>
      <c r="E114" s="40"/>
      <c r="F114" s="40">
        <v>410</v>
      </c>
      <c r="G114" s="40">
        <v>2</v>
      </c>
      <c r="H114" s="40"/>
      <c r="I114" s="40"/>
      <c r="J114" s="40">
        <v>33.799999999999997</v>
      </c>
      <c r="K114" s="214">
        <v>96</v>
      </c>
      <c r="L114" s="40"/>
      <c r="M114" s="40"/>
      <c r="N114" s="40"/>
      <c r="O114" s="40"/>
      <c r="P114" s="152"/>
      <c r="Q114" s="152"/>
      <c r="R114" s="153"/>
      <c r="S114" s="153"/>
      <c r="T114" s="153"/>
      <c r="U114" s="153"/>
      <c r="V114" s="153"/>
      <c r="W114" s="153"/>
      <c r="X114" s="153"/>
      <c r="Y114" s="153"/>
    </row>
    <row r="115" spans="1:25" s="43" customFormat="1" hidden="1" x14ac:dyDescent="0.25">
      <c r="A115" s="38" t="s">
        <v>104</v>
      </c>
      <c r="B115" s="38" t="s">
        <v>153</v>
      </c>
      <c r="C115" s="40"/>
      <c r="D115" s="40" t="s">
        <v>110</v>
      </c>
      <c r="E115" s="40"/>
      <c r="F115" s="40">
        <v>410</v>
      </c>
      <c r="G115" s="40">
        <v>2</v>
      </c>
      <c r="H115" s="40"/>
      <c r="I115" s="40"/>
      <c r="J115" s="40">
        <v>33.799999999999997</v>
      </c>
      <c r="K115" s="215"/>
      <c r="L115" s="40"/>
      <c r="M115" s="40"/>
      <c r="N115" s="40"/>
      <c r="O115" s="40"/>
      <c r="P115" s="152"/>
      <c r="Q115" s="152"/>
      <c r="R115" s="153"/>
      <c r="S115" s="153"/>
      <c r="T115" s="153"/>
      <c r="U115" s="153"/>
      <c r="V115" s="153"/>
      <c r="W115" s="153"/>
      <c r="X115" s="153"/>
      <c r="Y115" s="153"/>
    </row>
    <row r="116" spans="1:25" s="43" customFormat="1" hidden="1" x14ac:dyDescent="0.25">
      <c r="A116" s="38" t="s">
        <v>104</v>
      </c>
      <c r="B116" s="38" t="s">
        <v>154</v>
      </c>
      <c r="C116" s="40"/>
      <c r="D116" s="40" t="s">
        <v>113</v>
      </c>
      <c r="E116" s="40"/>
      <c r="F116" s="40">
        <v>468.45</v>
      </c>
      <c r="G116" s="40">
        <v>2</v>
      </c>
      <c r="H116" s="40"/>
      <c r="I116" s="40"/>
      <c r="J116" s="40">
        <v>3</v>
      </c>
      <c r="K116" s="40">
        <v>8</v>
      </c>
      <c r="L116" s="40"/>
      <c r="M116" s="40"/>
      <c r="N116" s="40"/>
      <c r="O116" s="40"/>
      <c r="P116" s="152"/>
      <c r="Q116" s="152"/>
      <c r="R116" s="153"/>
      <c r="S116" s="153"/>
      <c r="T116" s="153"/>
      <c r="U116" s="153"/>
      <c r="V116" s="153"/>
      <c r="W116" s="153"/>
      <c r="X116" s="153"/>
      <c r="Y116" s="153"/>
    </row>
    <row r="117" spans="1:25" s="43" customFormat="1" hidden="1" x14ac:dyDescent="0.25">
      <c r="A117" s="38" t="s">
        <v>104</v>
      </c>
      <c r="B117" s="38" t="s">
        <v>155</v>
      </c>
      <c r="C117" s="40"/>
      <c r="D117" s="40" t="s">
        <v>113</v>
      </c>
      <c r="E117" s="40"/>
      <c r="F117" s="40">
        <v>468.45</v>
      </c>
      <c r="G117" s="40">
        <v>1</v>
      </c>
      <c r="H117" s="40"/>
      <c r="I117" s="40"/>
      <c r="J117" s="40">
        <v>12.763999999999999</v>
      </c>
      <c r="K117" s="214">
        <v>30</v>
      </c>
      <c r="L117" s="40"/>
      <c r="M117" s="40"/>
      <c r="N117" s="40"/>
      <c r="O117" s="40"/>
      <c r="P117" s="152"/>
      <c r="Q117" s="152"/>
      <c r="R117" s="153"/>
      <c r="S117" s="153"/>
      <c r="T117" s="153"/>
      <c r="U117" s="153"/>
      <c r="V117" s="153"/>
      <c r="W117" s="153"/>
      <c r="X117" s="153"/>
      <c r="Y117" s="153"/>
    </row>
    <row r="118" spans="1:25" s="43" customFormat="1" hidden="1" x14ac:dyDescent="0.25">
      <c r="A118" s="38" t="s">
        <v>104</v>
      </c>
      <c r="B118" s="38" t="s">
        <v>156</v>
      </c>
      <c r="C118" s="40"/>
      <c r="D118" s="40" t="s">
        <v>113</v>
      </c>
      <c r="E118" s="40"/>
      <c r="F118" s="40">
        <v>468.45</v>
      </c>
      <c r="G118" s="40">
        <v>1</v>
      </c>
      <c r="H118" s="40"/>
      <c r="I118" s="40"/>
      <c r="J118" s="40">
        <v>9.5</v>
      </c>
      <c r="K118" s="215"/>
      <c r="L118" s="40"/>
      <c r="M118" s="40"/>
      <c r="N118" s="40"/>
      <c r="O118" s="40"/>
      <c r="P118" s="152"/>
      <c r="Q118" s="152"/>
      <c r="R118" s="153"/>
      <c r="S118" s="153"/>
      <c r="T118" s="153"/>
      <c r="U118" s="153"/>
      <c r="V118" s="153"/>
      <c r="W118" s="153"/>
      <c r="X118" s="153"/>
      <c r="Y118" s="153"/>
    </row>
    <row r="119" spans="1:25" s="43" customFormat="1" hidden="1" x14ac:dyDescent="0.25">
      <c r="A119" s="38" t="s">
        <v>104</v>
      </c>
      <c r="B119" s="38" t="s">
        <v>157</v>
      </c>
      <c r="C119" s="40"/>
      <c r="D119" s="40" t="s">
        <v>113</v>
      </c>
      <c r="E119" s="40"/>
      <c r="F119" s="40">
        <v>468.45</v>
      </c>
      <c r="G119" s="40">
        <v>2</v>
      </c>
      <c r="H119" s="40"/>
      <c r="I119" s="40"/>
      <c r="J119" s="40">
        <v>7.25</v>
      </c>
      <c r="K119" s="40"/>
      <c r="L119" s="40"/>
      <c r="M119" s="40"/>
      <c r="N119" s="40"/>
      <c r="O119" s="40"/>
      <c r="P119" s="152"/>
      <c r="Q119" s="152"/>
      <c r="R119" s="153"/>
      <c r="S119" s="153"/>
      <c r="T119" s="153"/>
      <c r="U119" s="153"/>
      <c r="V119" s="153"/>
      <c r="W119" s="153"/>
      <c r="X119" s="153"/>
      <c r="Y119" s="153"/>
    </row>
    <row r="120" spans="1:25" s="43" customFormat="1" hidden="1" x14ac:dyDescent="0.25">
      <c r="A120" s="38" t="s">
        <v>104</v>
      </c>
      <c r="B120" s="38" t="s">
        <v>158</v>
      </c>
      <c r="C120" s="40"/>
      <c r="D120" s="40" t="s">
        <v>36</v>
      </c>
      <c r="E120" s="40"/>
      <c r="F120" s="40">
        <v>429</v>
      </c>
      <c r="G120" s="40">
        <v>2</v>
      </c>
      <c r="H120" s="40"/>
      <c r="I120" s="40"/>
      <c r="J120" s="40">
        <v>1.5</v>
      </c>
      <c r="K120" s="40">
        <v>1</v>
      </c>
      <c r="L120" s="40"/>
      <c r="M120" s="40"/>
      <c r="N120" s="40"/>
      <c r="O120" s="40"/>
      <c r="P120" s="152"/>
      <c r="Q120" s="152"/>
      <c r="R120" s="153"/>
      <c r="S120" s="153"/>
      <c r="T120" s="153"/>
      <c r="U120" s="153"/>
      <c r="V120" s="153"/>
      <c r="W120" s="153"/>
      <c r="X120" s="153"/>
      <c r="Y120" s="153"/>
    </row>
    <row r="121" spans="1:25" s="43" customFormat="1" hidden="1" x14ac:dyDescent="0.25">
      <c r="A121" s="38" t="s">
        <v>104</v>
      </c>
      <c r="B121" s="38" t="s">
        <v>159</v>
      </c>
      <c r="C121" s="40"/>
      <c r="D121" s="40" t="s">
        <v>113</v>
      </c>
      <c r="E121" s="40"/>
      <c r="F121" s="40">
        <v>468.45</v>
      </c>
      <c r="G121" s="40">
        <v>2</v>
      </c>
      <c r="H121" s="40"/>
      <c r="I121" s="40"/>
      <c r="J121" s="40">
        <v>4.3</v>
      </c>
      <c r="K121" s="40">
        <v>18</v>
      </c>
      <c r="L121" s="40"/>
      <c r="M121" s="40"/>
      <c r="N121" s="40"/>
      <c r="O121" s="40"/>
      <c r="P121" s="152"/>
      <c r="Q121" s="152"/>
      <c r="R121" s="153"/>
      <c r="S121" s="153"/>
      <c r="T121" s="153"/>
      <c r="U121" s="153"/>
      <c r="V121" s="153"/>
      <c r="W121" s="153"/>
      <c r="X121" s="153"/>
      <c r="Y121" s="153"/>
    </row>
    <row r="122" spans="1:25" s="43" customFormat="1" hidden="1" x14ac:dyDescent="0.25">
      <c r="A122" s="38" t="s">
        <v>104</v>
      </c>
      <c r="B122" s="38" t="s">
        <v>160</v>
      </c>
      <c r="C122" s="40"/>
      <c r="D122" s="40"/>
      <c r="E122" s="40" t="s">
        <v>78</v>
      </c>
      <c r="F122" s="40">
        <v>400</v>
      </c>
      <c r="G122" s="40">
        <v>3</v>
      </c>
      <c r="H122" s="40"/>
      <c r="I122" s="40"/>
      <c r="J122" s="51">
        <v>3</v>
      </c>
      <c r="K122" s="40"/>
      <c r="L122" s="40"/>
      <c r="M122" s="40"/>
      <c r="N122" s="40"/>
      <c r="O122" s="40"/>
      <c r="P122" s="152"/>
      <c r="Q122" s="152"/>
      <c r="R122" s="153"/>
      <c r="S122" s="153"/>
      <c r="T122" s="153"/>
      <c r="U122" s="153"/>
      <c r="V122" s="153"/>
      <c r="W122" s="153"/>
      <c r="X122" s="153"/>
      <c r="Y122" s="153"/>
    </row>
    <row r="123" spans="1:25" s="43" customFormat="1" hidden="1" x14ac:dyDescent="0.25">
      <c r="A123" s="38" t="s">
        <v>104</v>
      </c>
      <c r="B123" s="38" t="s">
        <v>161</v>
      </c>
      <c r="C123" s="40"/>
      <c r="D123" s="40" t="s">
        <v>93</v>
      </c>
      <c r="E123" s="40"/>
      <c r="F123" s="40">
        <v>392.84</v>
      </c>
      <c r="G123" s="40">
        <v>4</v>
      </c>
      <c r="H123" s="42">
        <v>65.628</v>
      </c>
      <c r="I123" s="40">
        <v>154</v>
      </c>
      <c r="J123" s="40"/>
      <c r="K123" s="40"/>
      <c r="L123" s="41"/>
      <c r="M123" s="40"/>
      <c r="N123" s="40"/>
      <c r="O123" s="40"/>
      <c r="P123" s="152"/>
      <c r="Q123" s="152"/>
      <c r="R123" s="153"/>
      <c r="S123" s="153"/>
      <c r="T123" s="153"/>
      <c r="U123" s="153"/>
      <c r="V123" s="153"/>
      <c r="W123" s="153"/>
      <c r="X123" s="153"/>
      <c r="Y123" s="153"/>
    </row>
    <row r="124" spans="1:25" s="43" customFormat="1" hidden="1" x14ac:dyDescent="0.25">
      <c r="A124" s="38" t="s">
        <v>104</v>
      </c>
      <c r="B124" s="38" t="s">
        <v>162</v>
      </c>
      <c r="C124" s="40"/>
      <c r="D124" s="40" t="s">
        <v>83</v>
      </c>
      <c r="E124" s="40"/>
      <c r="F124" s="40">
        <v>327.94</v>
      </c>
      <c r="G124" s="40">
        <v>4</v>
      </c>
      <c r="H124" s="40">
        <v>62.7</v>
      </c>
      <c r="I124" s="40">
        <v>127</v>
      </c>
      <c r="J124" s="40"/>
      <c r="K124" s="40"/>
      <c r="L124" s="40"/>
      <c r="M124" s="40"/>
      <c r="N124" s="40"/>
      <c r="O124" s="40"/>
      <c r="P124" s="152"/>
      <c r="Q124" s="152"/>
      <c r="R124" s="153"/>
      <c r="S124" s="153"/>
      <c r="T124" s="153"/>
      <c r="U124" s="153"/>
      <c r="V124" s="153"/>
      <c r="W124" s="153"/>
      <c r="X124" s="153"/>
      <c r="Y124" s="153"/>
    </row>
    <row r="125" spans="1:25" s="43" customFormat="1" hidden="1" x14ac:dyDescent="0.25">
      <c r="A125" s="38" t="s">
        <v>104</v>
      </c>
      <c r="B125" s="38" t="s">
        <v>163</v>
      </c>
      <c r="C125" s="40"/>
      <c r="D125" s="40" t="s">
        <v>83</v>
      </c>
      <c r="E125" s="40"/>
      <c r="F125" s="40">
        <v>327.94</v>
      </c>
      <c r="G125" s="40">
        <v>4</v>
      </c>
      <c r="H125" s="40">
        <v>62.7</v>
      </c>
      <c r="I125" s="40">
        <v>123</v>
      </c>
      <c r="J125" s="40"/>
      <c r="K125" s="40"/>
      <c r="L125" s="40"/>
      <c r="M125" s="40"/>
      <c r="N125" s="40"/>
      <c r="O125" s="40"/>
      <c r="P125" s="152"/>
      <c r="Q125" s="152"/>
      <c r="R125" s="153"/>
      <c r="S125" s="153"/>
      <c r="T125" s="153"/>
      <c r="U125" s="153"/>
      <c r="V125" s="153"/>
      <c r="W125" s="153"/>
      <c r="X125" s="153"/>
      <c r="Y125" s="153"/>
    </row>
    <row r="126" spans="1:25" s="43" customFormat="1" hidden="1" x14ac:dyDescent="0.25">
      <c r="A126" s="38" t="s">
        <v>104</v>
      </c>
      <c r="B126" s="38" t="s">
        <v>164</v>
      </c>
      <c r="C126" s="40"/>
      <c r="D126" s="40" t="s">
        <v>93</v>
      </c>
      <c r="E126" s="40"/>
      <c r="F126" s="40">
        <v>392.84</v>
      </c>
      <c r="G126" s="40">
        <v>4</v>
      </c>
      <c r="H126" s="40">
        <v>12.864000000000001</v>
      </c>
      <c r="I126" s="214">
        <v>32</v>
      </c>
      <c r="J126" s="40"/>
      <c r="K126" s="40"/>
      <c r="L126" s="40"/>
      <c r="M126" s="40"/>
      <c r="N126" s="40"/>
      <c r="O126" s="40"/>
      <c r="P126" s="152"/>
      <c r="Q126" s="152"/>
      <c r="R126" s="153"/>
      <c r="S126" s="153"/>
      <c r="T126" s="153"/>
      <c r="U126" s="153"/>
      <c r="V126" s="153"/>
      <c r="W126" s="153"/>
      <c r="X126" s="153"/>
      <c r="Y126" s="153"/>
    </row>
    <row r="127" spans="1:25" s="52" customFormat="1" hidden="1" x14ac:dyDescent="0.25">
      <c r="A127" s="38" t="s">
        <v>104</v>
      </c>
      <c r="B127" s="38" t="s">
        <v>165</v>
      </c>
      <c r="C127" s="40"/>
      <c r="D127" s="40" t="s">
        <v>93</v>
      </c>
      <c r="E127" s="40"/>
      <c r="F127" s="40">
        <v>392.84</v>
      </c>
      <c r="G127" s="40">
        <v>4</v>
      </c>
      <c r="H127" s="40">
        <v>12.864000000000001</v>
      </c>
      <c r="I127" s="215"/>
      <c r="J127" s="40"/>
      <c r="K127" s="40"/>
      <c r="L127" s="40"/>
      <c r="M127" s="40"/>
      <c r="N127" s="40"/>
      <c r="O127" s="40"/>
      <c r="P127" s="152">
        <f>13.7+7.9</f>
        <v>21.6</v>
      </c>
      <c r="Q127" s="152"/>
      <c r="R127" s="153"/>
      <c r="S127" s="153"/>
      <c r="T127" s="153"/>
      <c r="U127" s="153" t="s">
        <v>45</v>
      </c>
      <c r="V127" s="153"/>
      <c r="W127" s="156"/>
      <c r="X127" s="156"/>
      <c r="Y127" s="156"/>
    </row>
    <row r="128" spans="1:25" s="52" customFormat="1" hidden="1" x14ac:dyDescent="0.25">
      <c r="A128" s="38" t="s">
        <v>104</v>
      </c>
      <c r="B128" s="38" t="s">
        <v>166</v>
      </c>
      <c r="C128" s="40"/>
      <c r="D128" s="40" t="s">
        <v>93</v>
      </c>
      <c r="E128" s="40"/>
      <c r="F128" s="40">
        <v>392.84</v>
      </c>
      <c r="G128" s="40">
        <v>4</v>
      </c>
      <c r="H128" s="40">
        <v>1.5</v>
      </c>
      <c r="I128" s="40">
        <v>5</v>
      </c>
      <c r="J128" s="40"/>
      <c r="K128" s="40"/>
      <c r="L128" s="40"/>
      <c r="M128" s="40"/>
      <c r="N128" s="40"/>
      <c r="O128" s="40"/>
      <c r="P128" s="152"/>
      <c r="Q128" s="152"/>
      <c r="R128" s="153"/>
      <c r="S128" s="153"/>
      <c r="T128" s="153"/>
      <c r="U128" s="153"/>
      <c r="V128" s="153"/>
      <c r="W128" s="156"/>
      <c r="X128" s="156"/>
      <c r="Y128" s="156"/>
    </row>
    <row r="129" spans="1:25" s="52" customFormat="1" hidden="1" x14ac:dyDescent="0.25">
      <c r="A129" s="38" t="s">
        <v>104</v>
      </c>
      <c r="B129" s="38" t="s">
        <v>167</v>
      </c>
      <c r="C129" s="40"/>
      <c r="D129" s="40" t="s">
        <v>83</v>
      </c>
      <c r="E129" s="40"/>
      <c r="F129" s="40">
        <v>327.94</v>
      </c>
      <c r="G129" s="40">
        <v>4</v>
      </c>
      <c r="H129" s="53">
        <v>1.7809999999999999</v>
      </c>
      <c r="I129" s="214">
        <v>5</v>
      </c>
      <c r="J129" s="40"/>
      <c r="K129" s="40"/>
      <c r="L129" s="40"/>
      <c r="M129" s="45"/>
      <c r="N129" s="40"/>
      <c r="O129" s="40"/>
      <c r="P129" s="152"/>
      <c r="Q129" s="152"/>
      <c r="R129" s="153"/>
      <c r="S129" s="153"/>
      <c r="T129" s="153"/>
      <c r="U129" s="153"/>
      <c r="V129" s="153"/>
      <c r="W129" s="156"/>
      <c r="X129" s="156"/>
      <c r="Y129" s="156"/>
    </row>
    <row r="130" spans="1:25" s="43" customFormat="1" hidden="1" x14ac:dyDescent="0.25">
      <c r="A130" s="38" t="s">
        <v>104</v>
      </c>
      <c r="B130" s="38" t="s">
        <v>168</v>
      </c>
      <c r="C130" s="40"/>
      <c r="D130" s="40" t="s">
        <v>83</v>
      </c>
      <c r="E130" s="40"/>
      <c r="F130" s="40">
        <v>327.94</v>
      </c>
      <c r="G130" s="40">
        <v>4</v>
      </c>
      <c r="H130" s="53">
        <v>1.7809999999999999</v>
      </c>
      <c r="I130" s="215"/>
      <c r="J130" s="40"/>
      <c r="K130" s="40"/>
      <c r="L130" s="40"/>
      <c r="M130" s="45"/>
      <c r="N130" s="40"/>
      <c r="O130" s="40"/>
      <c r="P130" s="152"/>
      <c r="Q130" s="152"/>
      <c r="R130" s="153"/>
      <c r="S130" s="153"/>
      <c r="T130" s="153"/>
      <c r="U130" s="153"/>
      <c r="V130" s="153"/>
      <c r="W130" s="153"/>
      <c r="X130" s="153"/>
      <c r="Y130" s="153"/>
    </row>
    <row r="131" spans="1:25" s="43" customFormat="1" hidden="1" x14ac:dyDescent="0.25">
      <c r="A131" s="38" t="s">
        <v>104</v>
      </c>
      <c r="B131" s="54" t="s">
        <v>169</v>
      </c>
      <c r="C131" s="95"/>
      <c r="D131" s="40" t="s">
        <v>83</v>
      </c>
      <c r="E131" s="39"/>
      <c r="F131" s="40">
        <v>327.94</v>
      </c>
      <c r="G131" s="39">
        <v>4</v>
      </c>
      <c r="H131" s="39">
        <v>21.6</v>
      </c>
      <c r="I131" s="214">
        <v>38</v>
      </c>
      <c r="J131" s="39"/>
      <c r="K131" s="55"/>
      <c r="L131" s="39"/>
      <c r="M131" s="39"/>
      <c r="N131" s="39"/>
      <c r="O131" s="39"/>
      <c r="P131" s="152"/>
      <c r="Q131" s="152"/>
      <c r="R131" s="153"/>
      <c r="S131" s="153"/>
      <c r="T131" s="153"/>
      <c r="U131" s="153"/>
      <c r="V131" s="153"/>
      <c r="W131" s="153"/>
      <c r="X131" s="153"/>
      <c r="Y131" s="153"/>
    </row>
    <row r="132" spans="1:25" s="43" customFormat="1" hidden="1" x14ac:dyDescent="0.25">
      <c r="A132" s="38" t="s">
        <v>104</v>
      </c>
      <c r="B132" s="54" t="s">
        <v>170</v>
      </c>
      <c r="C132" s="95"/>
      <c r="D132" s="40" t="s">
        <v>83</v>
      </c>
      <c r="E132" s="39"/>
      <c r="F132" s="40">
        <v>327.94</v>
      </c>
      <c r="G132" s="39">
        <v>4</v>
      </c>
      <c r="H132" s="39">
        <v>21.6</v>
      </c>
      <c r="I132" s="215"/>
      <c r="J132" s="39"/>
      <c r="K132" s="55"/>
      <c r="L132" s="39"/>
      <c r="M132" s="39"/>
      <c r="N132" s="39"/>
      <c r="O132" s="39"/>
      <c r="P132" s="152"/>
      <c r="Q132" s="152"/>
      <c r="R132" s="153"/>
      <c r="S132" s="153"/>
      <c r="T132" s="153"/>
      <c r="U132" s="153"/>
      <c r="V132" s="153"/>
      <c r="W132" s="153"/>
      <c r="X132" s="153"/>
      <c r="Y132" s="153"/>
    </row>
    <row r="133" spans="1:25" s="43" customFormat="1" hidden="1" x14ac:dyDescent="0.25">
      <c r="A133" s="38" t="s">
        <v>104</v>
      </c>
      <c r="B133" s="38" t="s">
        <v>171</v>
      </c>
      <c r="C133" s="40"/>
      <c r="D133" s="40" t="s">
        <v>172</v>
      </c>
      <c r="E133" s="40"/>
      <c r="F133" s="40" t="s">
        <v>173</v>
      </c>
      <c r="G133" s="40">
        <v>1</v>
      </c>
      <c r="H133" s="41"/>
      <c r="I133" s="40"/>
      <c r="J133" s="40"/>
      <c r="K133" s="40"/>
      <c r="L133" s="44">
        <v>35.874000000000002</v>
      </c>
      <c r="M133" s="218">
        <v>92</v>
      </c>
      <c r="N133" s="40"/>
      <c r="O133" s="40"/>
      <c r="P133" s="152"/>
      <c r="Q133" s="152"/>
      <c r="R133" s="153"/>
      <c r="S133" s="153"/>
      <c r="T133" s="153"/>
      <c r="U133" s="153"/>
      <c r="V133" s="153"/>
      <c r="W133" s="153"/>
      <c r="X133" s="153"/>
      <c r="Y133" s="153"/>
    </row>
    <row r="134" spans="1:25" s="43" customFormat="1" hidden="1" x14ac:dyDescent="0.25">
      <c r="A134" s="38" t="s">
        <v>104</v>
      </c>
      <c r="B134" s="38" t="s">
        <v>174</v>
      </c>
      <c r="C134" s="40"/>
      <c r="D134" s="40" t="s">
        <v>172</v>
      </c>
      <c r="E134" s="40"/>
      <c r="F134" s="40" t="s">
        <v>173</v>
      </c>
      <c r="G134" s="40">
        <v>1</v>
      </c>
      <c r="H134" s="41"/>
      <c r="I134" s="40"/>
      <c r="J134" s="40"/>
      <c r="K134" s="40"/>
      <c r="L134" s="44">
        <v>35.874000000000002</v>
      </c>
      <c r="M134" s="219"/>
      <c r="N134" s="40"/>
      <c r="O134" s="40"/>
      <c r="P134" s="152"/>
      <c r="Q134" s="152"/>
      <c r="R134" s="153"/>
      <c r="S134" s="153"/>
      <c r="T134" s="153"/>
      <c r="U134" s="153"/>
      <c r="V134" s="153"/>
      <c r="W134" s="153"/>
      <c r="X134" s="153"/>
      <c r="Y134" s="153"/>
    </row>
    <row r="135" spans="1:25" s="52" customFormat="1" hidden="1" x14ac:dyDescent="0.25">
      <c r="A135" s="38" t="s">
        <v>104</v>
      </c>
      <c r="B135" s="38" t="s">
        <v>175</v>
      </c>
      <c r="C135" s="40"/>
      <c r="D135" s="40" t="s">
        <v>176</v>
      </c>
      <c r="E135" s="40"/>
      <c r="F135" s="40">
        <v>160</v>
      </c>
      <c r="G135" s="40">
        <v>1</v>
      </c>
      <c r="H135" s="40"/>
      <c r="I135" s="40"/>
      <c r="J135" s="40"/>
      <c r="K135" s="40"/>
      <c r="L135" s="40">
        <v>39.520000000000003</v>
      </c>
      <c r="M135" s="214">
        <v>129</v>
      </c>
      <c r="N135" s="40"/>
      <c r="O135" s="40"/>
      <c r="P135" s="157"/>
      <c r="Q135" s="157"/>
      <c r="R135" s="156"/>
      <c r="S135" s="156"/>
      <c r="T135" s="156"/>
      <c r="U135" s="156"/>
      <c r="V135" s="156"/>
      <c r="W135" s="156"/>
      <c r="X135" s="156"/>
      <c r="Y135" s="156"/>
    </row>
    <row r="136" spans="1:25" s="52" customFormat="1" hidden="1" x14ac:dyDescent="0.25">
      <c r="A136" s="38" t="s">
        <v>104</v>
      </c>
      <c r="B136" s="38" t="s">
        <v>177</v>
      </c>
      <c r="C136" s="40"/>
      <c r="D136" s="40" t="s">
        <v>176</v>
      </c>
      <c r="E136" s="40"/>
      <c r="F136" s="40">
        <v>160</v>
      </c>
      <c r="G136" s="40">
        <v>1</v>
      </c>
      <c r="H136" s="40"/>
      <c r="I136" s="40"/>
      <c r="J136" s="40"/>
      <c r="K136" s="40"/>
      <c r="L136" s="40">
        <v>39.520000000000003</v>
      </c>
      <c r="M136" s="215"/>
      <c r="N136" s="40"/>
      <c r="O136" s="40"/>
      <c r="P136" s="157"/>
      <c r="Q136" s="157"/>
      <c r="R136" s="156"/>
      <c r="S136" s="156"/>
      <c r="T136" s="156"/>
      <c r="U136" s="156"/>
      <c r="V136" s="156"/>
      <c r="W136" s="156"/>
      <c r="X136" s="156"/>
      <c r="Y136" s="156"/>
    </row>
    <row r="137" spans="1:25" s="29" customFormat="1" hidden="1" x14ac:dyDescent="0.25">
      <c r="A137" s="56" t="s">
        <v>178</v>
      </c>
      <c r="B137" s="56" t="s">
        <v>179</v>
      </c>
      <c r="C137" s="57"/>
      <c r="D137" s="57" t="s">
        <v>110</v>
      </c>
      <c r="E137" s="57"/>
      <c r="F137" s="57">
        <v>410</v>
      </c>
      <c r="G137" s="57">
        <v>2</v>
      </c>
      <c r="H137" s="57"/>
      <c r="I137" s="57"/>
      <c r="J137" s="57">
        <v>11.3</v>
      </c>
      <c r="K137" s="57">
        <v>42</v>
      </c>
      <c r="L137" s="57"/>
      <c r="M137" s="57"/>
      <c r="N137" s="57"/>
      <c r="O137" s="57"/>
      <c r="P137" s="149"/>
      <c r="Q137" s="149"/>
      <c r="R137" s="150" t="s">
        <v>45</v>
      </c>
      <c r="S137" s="150"/>
      <c r="T137" s="150"/>
      <c r="U137" s="150"/>
      <c r="V137" s="150"/>
      <c r="W137" s="150"/>
      <c r="X137" s="150"/>
      <c r="Y137" s="150"/>
    </row>
    <row r="138" spans="1:25" s="29" customFormat="1" hidden="1" x14ac:dyDescent="0.25">
      <c r="A138" s="20" t="s">
        <v>178</v>
      </c>
      <c r="B138" s="20" t="s">
        <v>180</v>
      </c>
      <c r="C138" s="96"/>
      <c r="D138" s="57" t="s">
        <v>110</v>
      </c>
      <c r="E138" s="22"/>
      <c r="F138" s="22">
        <v>410</v>
      </c>
      <c r="G138" s="22">
        <v>2</v>
      </c>
      <c r="H138" s="22"/>
      <c r="I138" s="22"/>
      <c r="J138" s="22">
        <v>11.3</v>
      </c>
      <c r="K138" s="22"/>
      <c r="L138" s="22"/>
      <c r="M138" s="22"/>
      <c r="N138" s="22"/>
      <c r="O138" s="22"/>
      <c r="P138" s="149"/>
      <c r="Q138" s="149"/>
      <c r="R138" s="150"/>
      <c r="S138" s="150"/>
      <c r="T138" s="150"/>
      <c r="U138" s="150"/>
      <c r="V138" s="150"/>
      <c r="W138" s="150"/>
      <c r="X138" s="150"/>
      <c r="Y138" s="150"/>
    </row>
    <row r="139" spans="1:25" s="29" customFormat="1" hidden="1" x14ac:dyDescent="0.25">
      <c r="A139" s="20" t="s">
        <v>178</v>
      </c>
      <c r="B139" s="20" t="s">
        <v>181</v>
      </c>
      <c r="C139" s="96"/>
      <c r="D139" s="57" t="s">
        <v>110</v>
      </c>
      <c r="E139" s="22"/>
      <c r="F139" s="22">
        <v>410</v>
      </c>
      <c r="G139" s="22">
        <v>2</v>
      </c>
      <c r="H139" s="22"/>
      <c r="I139" s="22"/>
      <c r="J139" s="22">
        <v>7.2</v>
      </c>
      <c r="K139" s="22">
        <v>27</v>
      </c>
      <c r="L139" s="22"/>
      <c r="M139" s="22"/>
      <c r="N139" s="22"/>
      <c r="O139" s="22"/>
      <c r="P139" s="149"/>
      <c r="Q139" s="149"/>
      <c r="R139" s="150"/>
      <c r="S139" s="150"/>
      <c r="T139" s="150"/>
      <c r="U139" s="150"/>
      <c r="V139" s="150"/>
      <c r="W139" s="150"/>
      <c r="X139" s="150"/>
      <c r="Y139" s="150"/>
    </row>
    <row r="140" spans="1:25" s="29" customFormat="1" hidden="1" x14ac:dyDescent="0.25">
      <c r="A140" s="20" t="s">
        <v>178</v>
      </c>
      <c r="B140" s="20" t="s">
        <v>182</v>
      </c>
      <c r="C140" s="96"/>
      <c r="D140" s="57" t="s">
        <v>110</v>
      </c>
      <c r="E140" s="22"/>
      <c r="F140" s="22">
        <v>410</v>
      </c>
      <c r="G140" s="22">
        <v>2</v>
      </c>
      <c r="H140" s="22"/>
      <c r="I140" s="22"/>
      <c r="J140" s="22">
        <v>7.2</v>
      </c>
      <c r="K140" s="22"/>
      <c r="L140" s="22"/>
      <c r="M140" s="22"/>
      <c r="N140" s="22"/>
      <c r="O140" s="22"/>
      <c r="P140" s="149"/>
      <c r="Q140" s="149"/>
      <c r="R140" s="150"/>
      <c r="S140" s="150"/>
      <c r="T140" s="150"/>
      <c r="U140" s="150"/>
      <c r="V140" s="150"/>
      <c r="W140" s="150"/>
      <c r="X140" s="150"/>
      <c r="Y140" s="150"/>
    </row>
    <row r="141" spans="1:25" s="60" customFormat="1" hidden="1" x14ac:dyDescent="0.25">
      <c r="A141" s="58" t="s">
        <v>178</v>
      </c>
      <c r="B141" s="58" t="s">
        <v>183</v>
      </c>
      <c r="C141" s="59"/>
      <c r="D141" s="59" t="s">
        <v>184</v>
      </c>
      <c r="E141" s="59"/>
      <c r="F141" s="59">
        <v>520</v>
      </c>
      <c r="G141" s="59">
        <v>2</v>
      </c>
      <c r="H141" s="59"/>
      <c r="I141" s="59"/>
      <c r="J141" s="59">
        <v>6.3</v>
      </c>
      <c r="K141" s="59">
        <v>34</v>
      </c>
      <c r="L141" s="59"/>
      <c r="M141" s="59"/>
      <c r="N141" s="59"/>
      <c r="O141" s="59"/>
      <c r="P141" s="149"/>
      <c r="Q141" s="149"/>
      <c r="R141" s="150"/>
      <c r="S141" s="150"/>
      <c r="T141" s="150"/>
      <c r="U141" s="150"/>
      <c r="V141" s="150"/>
      <c r="W141" s="150"/>
      <c r="X141" s="150"/>
      <c r="Y141" s="150"/>
    </row>
    <row r="142" spans="1:25" s="60" customFormat="1" hidden="1" x14ac:dyDescent="0.25">
      <c r="A142" s="58" t="s">
        <v>178</v>
      </c>
      <c r="B142" s="58" t="s">
        <v>185</v>
      </c>
      <c r="C142" s="59"/>
      <c r="D142" s="59" t="s">
        <v>184</v>
      </c>
      <c r="E142" s="59"/>
      <c r="F142" s="59">
        <v>520</v>
      </c>
      <c r="G142" s="59">
        <v>2</v>
      </c>
      <c r="H142" s="59"/>
      <c r="I142" s="59"/>
      <c r="J142" s="59">
        <v>6.3</v>
      </c>
      <c r="K142" s="59"/>
      <c r="L142" s="59"/>
      <c r="M142" s="59"/>
      <c r="N142" s="59"/>
      <c r="O142" s="59"/>
      <c r="P142" s="149"/>
      <c r="Q142" s="149"/>
      <c r="R142" s="150"/>
      <c r="S142" s="150"/>
      <c r="T142" s="150"/>
      <c r="U142" s="150"/>
      <c r="V142" s="150"/>
      <c r="W142" s="150"/>
      <c r="X142" s="150"/>
      <c r="Y142" s="150"/>
    </row>
    <row r="143" spans="1:25" s="29" customFormat="1" hidden="1" x14ac:dyDescent="0.25">
      <c r="A143" s="20" t="s">
        <v>178</v>
      </c>
      <c r="B143" s="20" t="s">
        <v>186</v>
      </c>
      <c r="C143" s="22"/>
      <c r="D143" s="22" t="s">
        <v>113</v>
      </c>
      <c r="E143" s="22"/>
      <c r="F143" s="22">
        <v>468</v>
      </c>
      <c r="G143" s="22">
        <v>2</v>
      </c>
      <c r="H143" s="31"/>
      <c r="I143" s="22"/>
      <c r="J143" s="30">
        <v>11.3416</v>
      </c>
      <c r="K143" s="22">
        <v>40</v>
      </c>
      <c r="L143" s="31"/>
      <c r="M143" s="22"/>
      <c r="N143" s="22"/>
      <c r="O143" s="22"/>
      <c r="P143" s="149"/>
      <c r="Q143" s="149"/>
      <c r="R143" s="150"/>
      <c r="S143" s="150"/>
      <c r="T143" s="150"/>
      <c r="U143" s="150"/>
      <c r="V143" s="150"/>
      <c r="W143" s="150"/>
      <c r="X143" s="150"/>
      <c r="Y143" s="150"/>
    </row>
    <row r="144" spans="1:25" s="29" customFormat="1" hidden="1" x14ac:dyDescent="0.25">
      <c r="A144" s="20" t="s">
        <v>178</v>
      </c>
      <c r="B144" s="20" t="s">
        <v>187</v>
      </c>
      <c r="C144" s="22"/>
      <c r="D144" s="22" t="s">
        <v>113</v>
      </c>
      <c r="E144" s="22"/>
      <c r="F144" s="22">
        <v>468</v>
      </c>
      <c r="G144" s="22">
        <v>2</v>
      </c>
      <c r="H144" s="31"/>
      <c r="I144" s="22"/>
      <c r="J144" s="30">
        <v>11.3416</v>
      </c>
      <c r="K144" s="22"/>
      <c r="L144" s="31"/>
      <c r="M144" s="22"/>
      <c r="N144" s="22"/>
      <c r="O144" s="22"/>
      <c r="P144" s="149"/>
      <c r="Q144" s="149"/>
      <c r="R144" s="150"/>
      <c r="S144" s="150"/>
      <c r="T144" s="150"/>
      <c r="U144" s="150"/>
      <c r="V144" s="150"/>
      <c r="W144" s="150"/>
      <c r="X144" s="150"/>
      <c r="Y144" s="150"/>
    </row>
    <row r="145" spans="1:25" s="29" customFormat="1" hidden="1" x14ac:dyDescent="0.25">
      <c r="A145" s="20" t="s">
        <v>178</v>
      </c>
      <c r="B145" s="20" t="s">
        <v>188</v>
      </c>
      <c r="C145" s="22"/>
      <c r="D145" s="22" t="s">
        <v>31</v>
      </c>
      <c r="E145" s="22"/>
      <c r="F145" s="22">
        <v>468</v>
      </c>
      <c r="G145" s="22">
        <v>2</v>
      </c>
      <c r="H145" s="22"/>
      <c r="I145" s="22"/>
      <c r="J145" s="22">
        <v>7.2</v>
      </c>
      <c r="K145" s="22">
        <v>25</v>
      </c>
      <c r="L145" s="22"/>
      <c r="M145" s="22"/>
      <c r="N145" s="22"/>
      <c r="O145" s="22"/>
      <c r="P145" s="149"/>
      <c r="Q145" s="149"/>
      <c r="R145" s="150"/>
      <c r="S145" s="150"/>
      <c r="T145" s="150"/>
      <c r="U145" s="150"/>
      <c r="V145" s="150"/>
      <c r="W145" s="150"/>
      <c r="X145" s="150"/>
      <c r="Y145" s="150"/>
    </row>
    <row r="146" spans="1:25" s="29" customFormat="1" hidden="1" x14ac:dyDescent="0.25">
      <c r="A146" s="20" t="s">
        <v>178</v>
      </c>
      <c r="B146" s="20" t="s">
        <v>189</v>
      </c>
      <c r="C146" s="22"/>
      <c r="D146" s="22" t="s">
        <v>31</v>
      </c>
      <c r="E146" s="22"/>
      <c r="F146" s="22">
        <v>468</v>
      </c>
      <c r="G146" s="22">
        <v>2</v>
      </c>
      <c r="H146" s="22"/>
      <c r="I146" s="22"/>
      <c r="J146" s="22">
        <v>7.2</v>
      </c>
      <c r="K146" s="22"/>
      <c r="L146" s="22"/>
      <c r="M146" s="22"/>
      <c r="N146" s="22"/>
      <c r="O146" s="22"/>
      <c r="P146" s="149" t="s">
        <v>45</v>
      </c>
      <c r="Q146" s="149"/>
      <c r="R146" s="150"/>
      <c r="S146" s="150"/>
      <c r="T146" s="150"/>
      <c r="U146" s="150"/>
      <c r="V146" s="150"/>
      <c r="W146" s="150"/>
      <c r="X146" s="150"/>
      <c r="Y146" s="150"/>
    </row>
    <row r="147" spans="1:25" s="29" customFormat="1" hidden="1" x14ac:dyDescent="0.25">
      <c r="A147" s="20" t="s">
        <v>178</v>
      </c>
      <c r="B147" s="20" t="s">
        <v>190</v>
      </c>
      <c r="C147" s="22"/>
      <c r="D147" s="22" t="s">
        <v>36</v>
      </c>
      <c r="E147" s="22"/>
      <c r="F147" s="22">
        <v>485</v>
      </c>
      <c r="G147" s="22">
        <v>2</v>
      </c>
      <c r="H147" s="22"/>
      <c r="I147" s="22"/>
      <c r="J147" s="22">
        <v>5.7</v>
      </c>
      <c r="K147" s="22">
        <v>19</v>
      </c>
      <c r="L147" s="22"/>
      <c r="M147" s="22"/>
      <c r="N147" s="22"/>
      <c r="O147" s="22"/>
      <c r="P147" s="149" t="s">
        <v>45</v>
      </c>
      <c r="Q147" s="149"/>
      <c r="R147" s="150"/>
      <c r="S147" s="150"/>
      <c r="T147" s="150"/>
      <c r="U147" s="150"/>
      <c r="V147" s="150"/>
      <c r="W147" s="150"/>
      <c r="X147" s="150"/>
      <c r="Y147" s="150"/>
    </row>
    <row r="148" spans="1:25" s="29" customFormat="1" hidden="1" x14ac:dyDescent="0.25">
      <c r="A148" s="20" t="s">
        <v>178</v>
      </c>
      <c r="B148" s="20" t="s">
        <v>191</v>
      </c>
      <c r="C148" s="22"/>
      <c r="D148" s="22" t="s">
        <v>36</v>
      </c>
      <c r="E148" s="22"/>
      <c r="F148" s="22">
        <v>485</v>
      </c>
      <c r="G148" s="22">
        <v>2</v>
      </c>
      <c r="H148" s="22"/>
      <c r="I148" s="22"/>
      <c r="J148" s="22">
        <v>5.7</v>
      </c>
      <c r="K148" s="22"/>
      <c r="L148" s="22"/>
      <c r="M148" s="22"/>
      <c r="N148" s="22"/>
      <c r="O148" s="22"/>
      <c r="P148" s="149"/>
      <c r="Q148" s="149"/>
      <c r="R148" s="150"/>
      <c r="S148" s="150"/>
      <c r="T148" s="150"/>
      <c r="U148" s="150"/>
      <c r="V148" s="150"/>
      <c r="W148" s="150"/>
      <c r="X148" s="150"/>
      <c r="Y148" s="150"/>
    </row>
    <row r="149" spans="1:25" s="60" customFormat="1" hidden="1" x14ac:dyDescent="0.25">
      <c r="A149" s="20" t="s">
        <v>178</v>
      </c>
      <c r="B149" s="20" t="s">
        <v>192</v>
      </c>
      <c r="C149" s="22"/>
      <c r="D149" s="22" t="s">
        <v>113</v>
      </c>
      <c r="E149" s="22"/>
      <c r="F149" s="22">
        <v>468</v>
      </c>
      <c r="G149" s="22">
        <v>4</v>
      </c>
      <c r="H149" s="22"/>
      <c r="I149" s="22"/>
      <c r="J149" s="22">
        <v>6.5</v>
      </c>
      <c r="K149" s="22">
        <v>21</v>
      </c>
      <c r="L149" s="22"/>
      <c r="M149" s="22"/>
      <c r="N149" s="22"/>
      <c r="O149" s="22"/>
      <c r="P149" s="149"/>
      <c r="Q149" s="149"/>
      <c r="R149" s="150"/>
      <c r="S149" s="150"/>
      <c r="T149" s="150"/>
      <c r="U149" s="150"/>
      <c r="V149" s="150"/>
      <c r="W149" s="150"/>
      <c r="X149" s="150"/>
      <c r="Y149" s="150"/>
    </row>
    <row r="150" spans="1:25" s="29" customFormat="1" hidden="1" x14ac:dyDescent="0.25">
      <c r="A150" s="58" t="s">
        <v>178</v>
      </c>
      <c r="B150" s="58" t="s">
        <v>193</v>
      </c>
      <c r="C150" s="59"/>
      <c r="D150" s="22" t="s">
        <v>113</v>
      </c>
      <c r="E150" s="59"/>
      <c r="F150" s="22">
        <v>468</v>
      </c>
      <c r="G150" s="22">
        <v>4</v>
      </c>
      <c r="H150" s="59"/>
      <c r="I150" s="59"/>
      <c r="J150" s="59">
        <v>3</v>
      </c>
      <c r="K150" s="59">
        <v>12</v>
      </c>
      <c r="L150" s="59"/>
      <c r="M150" s="59"/>
      <c r="N150" s="59"/>
      <c r="O150" s="59"/>
      <c r="P150" s="149"/>
      <c r="Q150" s="149"/>
      <c r="R150" s="150"/>
      <c r="S150" s="150"/>
      <c r="T150" s="150"/>
      <c r="U150" s="150"/>
      <c r="V150" s="150"/>
      <c r="W150" s="150"/>
      <c r="X150" s="150"/>
      <c r="Y150" s="150"/>
    </row>
    <row r="151" spans="1:25" s="29" customFormat="1" hidden="1" x14ac:dyDescent="0.25">
      <c r="A151" s="20" t="s">
        <v>178</v>
      </c>
      <c r="B151" s="20" t="s">
        <v>194</v>
      </c>
      <c r="C151" s="22"/>
      <c r="D151" s="22" t="s">
        <v>113</v>
      </c>
      <c r="E151" s="22"/>
      <c r="F151" s="22">
        <v>468</v>
      </c>
      <c r="G151" s="22">
        <v>4</v>
      </c>
      <c r="H151" s="22"/>
      <c r="I151" s="22"/>
      <c r="J151" s="22">
        <v>23.4</v>
      </c>
      <c r="K151" s="22">
        <v>74</v>
      </c>
      <c r="L151" s="22"/>
      <c r="M151" s="22"/>
      <c r="N151" s="22"/>
      <c r="O151" s="22"/>
      <c r="P151" s="149"/>
      <c r="Q151" s="149"/>
      <c r="R151" s="150"/>
      <c r="S151" s="150"/>
      <c r="T151" s="150"/>
      <c r="U151" s="150"/>
      <c r="V151" s="150"/>
      <c r="W151" s="150"/>
      <c r="X151" s="150"/>
      <c r="Y151" s="150"/>
    </row>
    <row r="152" spans="1:25" s="29" customFormat="1" hidden="1" x14ac:dyDescent="0.25">
      <c r="A152" s="20" t="s">
        <v>178</v>
      </c>
      <c r="B152" s="20" t="s">
        <v>195</v>
      </c>
      <c r="C152" s="22"/>
      <c r="D152" s="22" t="s">
        <v>36</v>
      </c>
      <c r="E152" s="22"/>
      <c r="F152" s="22">
        <v>485</v>
      </c>
      <c r="G152" s="22">
        <v>2</v>
      </c>
      <c r="H152" s="22"/>
      <c r="I152" s="22"/>
      <c r="J152" s="22">
        <v>15.8</v>
      </c>
      <c r="K152" s="22">
        <v>52</v>
      </c>
      <c r="L152" s="22"/>
      <c r="M152" s="22"/>
      <c r="N152" s="22"/>
      <c r="O152" s="22"/>
      <c r="P152" s="149"/>
      <c r="Q152" s="149"/>
      <c r="R152" s="150"/>
      <c r="S152" s="150"/>
      <c r="T152" s="150"/>
      <c r="U152" s="150"/>
      <c r="V152" s="150"/>
      <c r="W152" s="150"/>
      <c r="X152" s="150"/>
      <c r="Y152" s="150"/>
    </row>
    <row r="153" spans="1:25" s="29" customFormat="1" hidden="1" x14ac:dyDescent="0.25">
      <c r="A153" s="20" t="s">
        <v>178</v>
      </c>
      <c r="B153" s="20" t="s">
        <v>196</v>
      </c>
      <c r="C153" s="22"/>
      <c r="D153" s="22" t="s">
        <v>36</v>
      </c>
      <c r="E153" s="22"/>
      <c r="F153" s="22">
        <v>485</v>
      </c>
      <c r="G153" s="22">
        <v>2</v>
      </c>
      <c r="H153" s="22"/>
      <c r="I153" s="22"/>
      <c r="J153" s="22">
        <v>15.8</v>
      </c>
      <c r="K153" s="22"/>
      <c r="L153" s="22"/>
      <c r="M153" s="22"/>
      <c r="N153" s="22"/>
      <c r="O153" s="22"/>
      <c r="P153" s="149"/>
      <c r="Q153" s="149"/>
      <c r="R153" s="150"/>
      <c r="S153" s="150"/>
      <c r="T153" s="150"/>
      <c r="U153" s="150"/>
      <c r="V153" s="150"/>
      <c r="W153" s="150"/>
      <c r="X153" s="150"/>
      <c r="Y153" s="150"/>
    </row>
    <row r="154" spans="1:25" s="29" customFormat="1" hidden="1" x14ac:dyDescent="0.25">
      <c r="A154" s="20" t="s">
        <v>178</v>
      </c>
      <c r="B154" s="20" t="s">
        <v>197</v>
      </c>
      <c r="C154" s="22"/>
      <c r="D154" s="22" t="s">
        <v>36</v>
      </c>
      <c r="E154" s="22"/>
      <c r="F154" s="22">
        <v>485</v>
      </c>
      <c r="G154" s="22">
        <v>2</v>
      </c>
      <c r="H154" s="22"/>
      <c r="I154" s="22"/>
      <c r="J154" s="22">
        <v>5.72</v>
      </c>
      <c r="K154" s="22">
        <v>20</v>
      </c>
      <c r="L154" s="22"/>
      <c r="M154" s="22"/>
      <c r="N154" s="22"/>
      <c r="O154" s="22"/>
      <c r="P154" s="149"/>
      <c r="Q154" s="149"/>
      <c r="R154" s="150"/>
      <c r="S154" s="150"/>
      <c r="T154" s="150"/>
      <c r="U154" s="150"/>
      <c r="V154" s="150"/>
      <c r="W154" s="150"/>
      <c r="X154" s="150"/>
      <c r="Y154" s="150"/>
    </row>
    <row r="155" spans="1:25" s="29" customFormat="1" hidden="1" x14ac:dyDescent="0.25">
      <c r="A155" s="20" t="s">
        <v>178</v>
      </c>
      <c r="B155" s="20" t="s">
        <v>198</v>
      </c>
      <c r="C155" s="22"/>
      <c r="D155" s="22" t="s">
        <v>36</v>
      </c>
      <c r="E155" s="22"/>
      <c r="F155" s="22">
        <v>485</v>
      </c>
      <c r="G155" s="22">
        <v>2</v>
      </c>
      <c r="H155" s="22"/>
      <c r="I155" s="22"/>
      <c r="J155" s="22">
        <v>5.72</v>
      </c>
      <c r="K155" s="22"/>
      <c r="L155" s="22"/>
      <c r="M155" s="22"/>
      <c r="N155" s="22"/>
      <c r="O155" s="22"/>
      <c r="P155" s="149"/>
      <c r="Q155" s="149"/>
      <c r="R155" s="150"/>
      <c r="S155" s="150"/>
      <c r="T155" s="150"/>
      <c r="U155" s="150"/>
      <c r="V155" s="150"/>
      <c r="W155" s="150"/>
      <c r="X155" s="150"/>
      <c r="Y155" s="150"/>
    </row>
    <row r="156" spans="1:25" s="60" customFormat="1" hidden="1" x14ac:dyDescent="0.25">
      <c r="A156" s="20" t="s">
        <v>178</v>
      </c>
      <c r="B156" s="20" t="s">
        <v>199</v>
      </c>
      <c r="C156" s="22"/>
      <c r="D156" s="22" t="s">
        <v>113</v>
      </c>
      <c r="E156" s="22"/>
      <c r="F156" s="22">
        <v>468</v>
      </c>
      <c r="G156" s="22">
        <v>4</v>
      </c>
      <c r="H156" s="22"/>
      <c r="I156" s="22"/>
      <c r="J156" s="22">
        <v>14.9</v>
      </c>
      <c r="K156" s="22">
        <v>52</v>
      </c>
      <c r="L156" s="22"/>
      <c r="M156" s="22"/>
      <c r="N156" s="22"/>
      <c r="O156" s="22"/>
      <c r="P156" s="149"/>
      <c r="Q156" s="149"/>
      <c r="R156" s="150"/>
      <c r="S156" s="150"/>
      <c r="T156" s="150"/>
      <c r="U156" s="150"/>
      <c r="V156" s="150"/>
      <c r="W156" s="150"/>
      <c r="X156" s="150"/>
      <c r="Y156" s="150"/>
    </row>
    <row r="157" spans="1:25" s="60" customFormat="1" hidden="1" x14ac:dyDescent="0.25">
      <c r="A157" s="58" t="s">
        <v>178</v>
      </c>
      <c r="B157" s="58" t="s">
        <v>200</v>
      </c>
      <c r="C157" s="59"/>
      <c r="D157" s="59" t="s">
        <v>110</v>
      </c>
      <c r="E157" s="59"/>
      <c r="F157" s="59">
        <v>520</v>
      </c>
      <c r="G157" s="59">
        <v>1</v>
      </c>
      <c r="H157" s="59"/>
      <c r="I157" s="59"/>
      <c r="J157" s="59">
        <v>10.32</v>
      </c>
      <c r="K157" s="59">
        <v>48</v>
      </c>
      <c r="L157" s="59"/>
      <c r="M157" s="59"/>
      <c r="N157" s="59"/>
      <c r="O157" s="59"/>
      <c r="P157" s="149" t="s">
        <v>45</v>
      </c>
      <c r="Q157" s="149"/>
      <c r="R157" s="150"/>
      <c r="S157" s="150"/>
      <c r="T157" s="150"/>
      <c r="U157" s="150"/>
      <c r="V157" s="150"/>
      <c r="W157" s="150"/>
      <c r="X157" s="150"/>
      <c r="Y157" s="150"/>
    </row>
    <row r="158" spans="1:25" s="60" customFormat="1" hidden="1" x14ac:dyDescent="0.25">
      <c r="A158" s="58" t="s">
        <v>178</v>
      </c>
      <c r="B158" s="58" t="s">
        <v>201</v>
      </c>
      <c r="C158" s="59"/>
      <c r="D158" s="59" t="s">
        <v>110</v>
      </c>
      <c r="E158" s="59"/>
      <c r="F158" s="59">
        <v>520</v>
      </c>
      <c r="G158" s="59">
        <v>1</v>
      </c>
      <c r="H158" s="59"/>
      <c r="I158" s="59"/>
      <c r="J158" s="59">
        <v>10.32</v>
      </c>
      <c r="K158" s="59"/>
      <c r="L158" s="59"/>
      <c r="M158" s="59"/>
      <c r="N158" s="59"/>
      <c r="O158" s="59"/>
      <c r="P158" s="149"/>
      <c r="Q158" s="149"/>
      <c r="R158" s="150"/>
      <c r="S158" s="150"/>
      <c r="T158" s="150"/>
      <c r="U158" s="150"/>
      <c r="V158" s="150"/>
      <c r="W158" s="150"/>
      <c r="X158" s="150"/>
      <c r="Y158" s="150"/>
    </row>
    <row r="159" spans="1:25" s="60" customFormat="1" hidden="1" x14ac:dyDescent="0.25">
      <c r="A159" s="58" t="s">
        <v>178</v>
      </c>
      <c r="B159" s="58" t="s">
        <v>202</v>
      </c>
      <c r="C159" s="59"/>
      <c r="D159" s="59" t="s">
        <v>99</v>
      </c>
      <c r="E159" s="59"/>
      <c r="F159" s="59">
        <v>485</v>
      </c>
      <c r="G159" s="59">
        <v>2</v>
      </c>
      <c r="H159" s="59"/>
      <c r="I159" s="59"/>
      <c r="J159" s="59">
        <v>8.35</v>
      </c>
      <c r="K159" s="59">
        <v>47</v>
      </c>
      <c r="L159" s="59"/>
      <c r="M159" s="59"/>
      <c r="N159" s="59"/>
      <c r="O159" s="59"/>
      <c r="P159" s="149"/>
      <c r="Q159" s="149"/>
      <c r="R159" s="150"/>
      <c r="S159" s="150"/>
      <c r="T159" s="150"/>
      <c r="U159" s="150"/>
      <c r="V159" s="150"/>
      <c r="W159" s="150"/>
      <c r="X159" s="150"/>
      <c r="Y159" s="150"/>
    </row>
    <row r="160" spans="1:25" s="60" customFormat="1" hidden="1" x14ac:dyDescent="0.25">
      <c r="A160" s="58" t="s">
        <v>178</v>
      </c>
      <c r="B160" s="58" t="s">
        <v>203</v>
      </c>
      <c r="C160" s="59"/>
      <c r="D160" s="59" t="s">
        <v>99</v>
      </c>
      <c r="E160" s="59"/>
      <c r="F160" s="59">
        <v>485</v>
      </c>
      <c r="G160" s="59">
        <v>2</v>
      </c>
      <c r="H160" s="59"/>
      <c r="I160" s="59"/>
      <c r="J160" s="59">
        <v>8.35</v>
      </c>
      <c r="K160" s="59"/>
      <c r="L160" s="59"/>
      <c r="M160" s="59"/>
      <c r="N160" s="59"/>
      <c r="O160" s="59"/>
      <c r="P160" s="149"/>
      <c r="Q160" s="149"/>
      <c r="R160" s="150"/>
      <c r="S160" s="150"/>
      <c r="T160" s="150"/>
      <c r="U160" s="150"/>
      <c r="V160" s="150"/>
      <c r="W160" s="150"/>
      <c r="X160" s="150"/>
      <c r="Y160" s="150"/>
    </row>
    <row r="161" spans="1:25" s="60" customFormat="1" hidden="1" x14ac:dyDescent="0.25">
      <c r="A161" s="58" t="s">
        <v>178</v>
      </c>
      <c r="B161" s="58" t="s">
        <v>204</v>
      </c>
      <c r="C161" s="59"/>
      <c r="D161" s="59" t="s">
        <v>205</v>
      </c>
      <c r="E161" s="59"/>
      <c r="F161" s="59">
        <v>410</v>
      </c>
      <c r="G161" s="59">
        <v>2</v>
      </c>
      <c r="H161" s="59"/>
      <c r="I161" s="59"/>
      <c r="J161" s="59">
        <v>11.55</v>
      </c>
      <c r="K161" s="59">
        <v>33</v>
      </c>
      <c r="L161" s="59"/>
      <c r="M161" s="59"/>
      <c r="N161" s="59"/>
      <c r="O161" s="59"/>
      <c r="P161" s="149"/>
      <c r="Q161" s="149"/>
      <c r="R161" s="150"/>
      <c r="S161" s="150"/>
      <c r="T161" s="150"/>
      <c r="U161" s="150"/>
      <c r="V161" s="150"/>
      <c r="W161" s="150"/>
      <c r="X161" s="150"/>
      <c r="Y161" s="150"/>
    </row>
    <row r="162" spans="1:25" s="29" customFormat="1" hidden="1" x14ac:dyDescent="0.25">
      <c r="A162" s="58" t="s">
        <v>178</v>
      </c>
      <c r="B162" s="58" t="s">
        <v>206</v>
      </c>
      <c r="C162" s="59"/>
      <c r="D162" s="59" t="s">
        <v>205</v>
      </c>
      <c r="E162" s="59"/>
      <c r="F162" s="59">
        <v>410</v>
      </c>
      <c r="G162" s="59">
        <v>2</v>
      </c>
      <c r="H162" s="59"/>
      <c r="I162" s="59"/>
      <c r="J162" s="59">
        <v>11.55</v>
      </c>
      <c r="K162" s="59"/>
      <c r="L162" s="59"/>
      <c r="M162" s="59"/>
      <c r="N162" s="59"/>
      <c r="O162" s="59"/>
      <c r="P162" s="149"/>
      <c r="Q162" s="149"/>
      <c r="R162" s="150"/>
      <c r="S162" s="150"/>
      <c r="T162" s="150"/>
      <c r="U162" s="150"/>
      <c r="V162" s="150"/>
      <c r="W162" s="150"/>
      <c r="X162" s="150"/>
      <c r="Y162" s="150"/>
    </row>
    <row r="163" spans="1:25" s="29" customFormat="1" hidden="1" x14ac:dyDescent="0.25">
      <c r="A163" s="20" t="s">
        <v>178</v>
      </c>
      <c r="B163" s="20" t="s">
        <v>207</v>
      </c>
      <c r="C163" s="22"/>
      <c r="D163" s="22" t="s">
        <v>36</v>
      </c>
      <c r="E163" s="22"/>
      <c r="F163" s="22">
        <v>485</v>
      </c>
      <c r="G163" s="22">
        <v>2</v>
      </c>
      <c r="H163" s="22"/>
      <c r="I163" s="22"/>
      <c r="J163" s="22">
        <v>10.3</v>
      </c>
      <c r="K163" s="22">
        <v>32</v>
      </c>
      <c r="L163" s="22"/>
      <c r="M163" s="22"/>
      <c r="N163" s="22"/>
      <c r="O163" s="22"/>
      <c r="P163" s="149"/>
      <c r="Q163" s="149"/>
      <c r="R163" s="150"/>
      <c r="S163" s="150"/>
      <c r="T163" s="150"/>
      <c r="U163" s="150"/>
      <c r="V163" s="150"/>
      <c r="W163" s="150"/>
      <c r="X163" s="150"/>
      <c r="Y163" s="150"/>
    </row>
    <row r="164" spans="1:25" s="60" customFormat="1" hidden="1" x14ac:dyDescent="0.25">
      <c r="A164" s="20" t="s">
        <v>178</v>
      </c>
      <c r="B164" s="20" t="s">
        <v>208</v>
      </c>
      <c r="C164" s="22"/>
      <c r="D164" s="22" t="s">
        <v>36</v>
      </c>
      <c r="E164" s="22"/>
      <c r="F164" s="22">
        <v>485</v>
      </c>
      <c r="G164" s="22">
        <v>2</v>
      </c>
      <c r="H164" s="22"/>
      <c r="I164" s="22"/>
      <c r="J164" s="22">
        <v>10.3</v>
      </c>
      <c r="K164" s="22"/>
      <c r="L164" s="22"/>
      <c r="M164" s="22"/>
      <c r="N164" s="22"/>
      <c r="O164" s="22"/>
      <c r="P164" s="149"/>
      <c r="Q164" s="149"/>
      <c r="R164" s="150"/>
      <c r="S164" s="150"/>
      <c r="T164" s="150"/>
      <c r="U164" s="150"/>
      <c r="V164" s="150"/>
      <c r="W164" s="150"/>
      <c r="X164" s="150"/>
      <c r="Y164" s="150"/>
    </row>
    <row r="165" spans="1:25" s="60" customFormat="1" hidden="1" x14ac:dyDescent="0.25">
      <c r="A165" s="58" t="s">
        <v>178</v>
      </c>
      <c r="B165" s="58" t="s">
        <v>209</v>
      </c>
      <c r="C165" s="59"/>
      <c r="D165" s="59" t="s">
        <v>113</v>
      </c>
      <c r="E165" s="59"/>
      <c r="F165" s="59">
        <v>468</v>
      </c>
      <c r="G165" s="59">
        <v>2</v>
      </c>
      <c r="H165" s="59"/>
      <c r="I165" s="59"/>
      <c r="J165" s="59">
        <v>6.6</v>
      </c>
      <c r="K165" s="222">
        <v>42</v>
      </c>
      <c r="L165" s="59"/>
      <c r="M165" s="59"/>
      <c r="N165" s="59"/>
      <c r="O165" s="59"/>
      <c r="P165" s="149"/>
      <c r="Q165" s="149"/>
      <c r="R165" s="150"/>
      <c r="S165" s="150"/>
      <c r="T165" s="150"/>
      <c r="U165" s="150"/>
      <c r="V165" s="150"/>
      <c r="W165" s="150"/>
      <c r="X165" s="150"/>
      <c r="Y165" s="150"/>
    </row>
    <row r="166" spans="1:25" s="60" customFormat="1" hidden="1" x14ac:dyDescent="0.25">
      <c r="A166" s="58" t="s">
        <v>178</v>
      </c>
      <c r="B166" s="61" t="s">
        <v>210</v>
      </c>
      <c r="C166" s="98"/>
      <c r="D166" s="59" t="s">
        <v>113</v>
      </c>
      <c r="E166" s="59"/>
      <c r="F166" s="59">
        <v>468</v>
      </c>
      <c r="G166" s="59">
        <v>2</v>
      </c>
      <c r="H166" s="59"/>
      <c r="I166" s="59"/>
      <c r="J166" s="59">
        <v>6.6</v>
      </c>
      <c r="K166" s="223"/>
      <c r="L166" s="59"/>
      <c r="M166" s="59"/>
      <c r="N166" s="59"/>
      <c r="O166" s="59"/>
      <c r="P166" s="149"/>
      <c r="Q166" s="149"/>
      <c r="R166" s="150"/>
      <c r="S166" s="150"/>
      <c r="T166" s="150"/>
      <c r="U166" s="150"/>
      <c r="V166" s="150"/>
      <c r="W166" s="150"/>
      <c r="X166" s="150"/>
      <c r="Y166" s="150"/>
    </row>
    <row r="167" spans="1:25" s="60" customFormat="1" hidden="1" x14ac:dyDescent="0.25">
      <c r="A167" s="58" t="s">
        <v>178</v>
      </c>
      <c r="B167" s="58" t="s">
        <v>211</v>
      </c>
      <c r="C167" s="59"/>
      <c r="D167" s="59" t="s">
        <v>113</v>
      </c>
      <c r="E167" s="59"/>
      <c r="F167" s="59">
        <v>468</v>
      </c>
      <c r="G167" s="59">
        <v>2</v>
      </c>
      <c r="H167" s="59"/>
      <c r="I167" s="59"/>
      <c r="J167" s="59">
        <v>5.6</v>
      </c>
      <c r="K167" s="223"/>
      <c r="L167" s="59"/>
      <c r="M167" s="59"/>
      <c r="N167" s="59"/>
      <c r="O167" s="59"/>
      <c r="P167" s="149"/>
      <c r="Q167" s="149"/>
      <c r="R167" s="150"/>
      <c r="S167" s="150"/>
      <c r="T167" s="150"/>
      <c r="U167" s="150"/>
      <c r="V167" s="150"/>
      <c r="W167" s="150"/>
      <c r="X167" s="150"/>
      <c r="Y167" s="150"/>
    </row>
    <row r="168" spans="1:25" s="60" customFormat="1" hidden="1" x14ac:dyDescent="0.25">
      <c r="A168" s="58" t="s">
        <v>178</v>
      </c>
      <c r="B168" s="61" t="s">
        <v>212</v>
      </c>
      <c r="C168" s="98"/>
      <c r="D168" s="59" t="s">
        <v>113</v>
      </c>
      <c r="E168" s="59"/>
      <c r="F168" s="59">
        <v>468</v>
      </c>
      <c r="G168" s="59">
        <v>2</v>
      </c>
      <c r="H168" s="59"/>
      <c r="I168" s="59"/>
      <c r="J168" s="59">
        <v>5.6</v>
      </c>
      <c r="K168" s="223"/>
      <c r="L168" s="59"/>
      <c r="M168" s="59"/>
      <c r="N168" s="59"/>
      <c r="O168" s="59"/>
      <c r="P168" s="149"/>
      <c r="Q168" s="149"/>
      <c r="R168" s="150"/>
      <c r="S168" s="150"/>
      <c r="T168" s="150"/>
      <c r="U168" s="150"/>
      <c r="V168" s="150"/>
      <c r="W168" s="150"/>
      <c r="X168" s="150"/>
      <c r="Y168" s="150"/>
    </row>
    <row r="169" spans="1:25" s="60" customFormat="1" hidden="1" x14ac:dyDescent="0.25">
      <c r="A169" s="58" t="s">
        <v>178</v>
      </c>
      <c r="B169" s="62" t="s">
        <v>213</v>
      </c>
      <c r="C169" s="99"/>
      <c r="D169" s="59" t="s">
        <v>113</v>
      </c>
      <c r="E169" s="59"/>
      <c r="F169" s="59">
        <v>468</v>
      </c>
      <c r="G169" s="59">
        <v>2</v>
      </c>
      <c r="H169" s="59"/>
      <c r="I169" s="59"/>
      <c r="J169" s="59" t="s">
        <v>214</v>
      </c>
      <c r="K169" s="224"/>
      <c r="L169" s="59"/>
      <c r="M169" s="59"/>
      <c r="N169" s="59"/>
      <c r="O169" s="59"/>
      <c r="P169" s="149"/>
      <c r="Q169" s="149"/>
      <c r="R169" s="150"/>
      <c r="S169" s="150"/>
      <c r="T169" s="150"/>
      <c r="U169" s="150"/>
      <c r="V169" s="150"/>
      <c r="W169" s="150"/>
      <c r="X169" s="150"/>
      <c r="Y169" s="150"/>
    </row>
    <row r="170" spans="1:25" s="60" customFormat="1" hidden="1" x14ac:dyDescent="0.25">
      <c r="A170" s="58" t="s">
        <v>178</v>
      </c>
      <c r="B170" s="58" t="s">
        <v>215</v>
      </c>
      <c r="C170" s="59"/>
      <c r="D170" s="59" t="s">
        <v>110</v>
      </c>
      <c r="E170" s="59"/>
      <c r="F170" s="59">
        <v>420</v>
      </c>
      <c r="G170" s="59">
        <v>1</v>
      </c>
      <c r="H170" s="59"/>
      <c r="I170" s="59"/>
      <c r="J170" s="59">
        <v>4.0999999999999996</v>
      </c>
      <c r="K170" s="59">
        <v>18</v>
      </c>
      <c r="L170" s="59"/>
      <c r="M170" s="59"/>
      <c r="N170" s="59"/>
      <c r="O170" s="59"/>
      <c r="P170" s="149"/>
      <c r="Q170" s="149"/>
      <c r="R170" s="150"/>
      <c r="S170" s="150"/>
      <c r="T170" s="150"/>
      <c r="U170" s="150"/>
      <c r="V170" s="150"/>
      <c r="W170" s="150"/>
      <c r="X170" s="150"/>
      <c r="Y170" s="150"/>
    </row>
    <row r="171" spans="1:25" s="60" customFormat="1" hidden="1" x14ac:dyDescent="0.25">
      <c r="A171" s="58" t="s">
        <v>178</v>
      </c>
      <c r="B171" s="58" t="s">
        <v>216</v>
      </c>
      <c r="C171" s="59"/>
      <c r="D171" s="59" t="s">
        <v>110</v>
      </c>
      <c r="E171" s="59"/>
      <c r="F171" s="59">
        <v>420</v>
      </c>
      <c r="G171" s="59">
        <v>1</v>
      </c>
      <c r="H171" s="59"/>
      <c r="I171" s="59"/>
      <c r="J171" s="59">
        <v>4.0999999999999996</v>
      </c>
      <c r="K171" s="59"/>
      <c r="L171" s="59"/>
      <c r="M171" s="59"/>
      <c r="N171" s="59"/>
      <c r="O171" s="59"/>
      <c r="P171" s="149"/>
      <c r="Q171" s="149"/>
      <c r="R171" s="150"/>
      <c r="S171" s="150"/>
      <c r="T171" s="150"/>
      <c r="U171" s="150"/>
      <c r="V171" s="150"/>
      <c r="W171" s="150"/>
      <c r="X171" s="150"/>
      <c r="Y171" s="150"/>
    </row>
    <row r="172" spans="1:25" s="60" customFormat="1" hidden="1" x14ac:dyDescent="0.25">
      <c r="A172" s="58" t="s">
        <v>178</v>
      </c>
      <c r="B172" s="58" t="s">
        <v>217</v>
      </c>
      <c r="C172" s="59"/>
      <c r="D172" s="59" t="s">
        <v>113</v>
      </c>
      <c r="E172" s="59"/>
      <c r="F172" s="59">
        <v>468</v>
      </c>
      <c r="G172" s="59">
        <v>2</v>
      </c>
      <c r="H172" s="59"/>
      <c r="I172" s="59"/>
      <c r="J172" s="59">
        <v>12.9</v>
      </c>
      <c r="K172" s="59">
        <v>43</v>
      </c>
      <c r="L172" s="59"/>
      <c r="M172" s="59"/>
      <c r="N172" s="59"/>
      <c r="O172" s="59"/>
      <c r="P172" s="149"/>
      <c r="Q172" s="149"/>
      <c r="R172" s="150"/>
      <c r="S172" s="150"/>
      <c r="T172" s="150"/>
      <c r="U172" s="150"/>
      <c r="V172" s="150"/>
      <c r="W172" s="150"/>
      <c r="X172" s="150"/>
      <c r="Y172" s="150"/>
    </row>
    <row r="173" spans="1:25" s="60" customFormat="1" hidden="1" x14ac:dyDescent="0.25">
      <c r="A173" s="58" t="s">
        <v>178</v>
      </c>
      <c r="B173" s="58" t="s">
        <v>218</v>
      </c>
      <c r="C173" s="59"/>
      <c r="D173" s="59" t="s">
        <v>113</v>
      </c>
      <c r="E173" s="59"/>
      <c r="F173" s="59">
        <v>468</v>
      </c>
      <c r="G173" s="59">
        <v>2</v>
      </c>
      <c r="H173" s="59"/>
      <c r="I173" s="59"/>
      <c r="J173" s="59">
        <v>12.9</v>
      </c>
      <c r="K173" s="59"/>
      <c r="L173" s="59"/>
      <c r="M173" s="59"/>
      <c r="N173" s="59"/>
      <c r="O173" s="59"/>
      <c r="P173" s="149"/>
      <c r="Q173" s="149"/>
      <c r="R173" s="150"/>
      <c r="S173" s="150"/>
      <c r="T173" s="150"/>
      <c r="U173" s="150"/>
      <c r="V173" s="150"/>
      <c r="W173" s="150"/>
      <c r="X173" s="150"/>
      <c r="Y173" s="150"/>
    </row>
    <row r="174" spans="1:25" s="29" customFormat="1" hidden="1" x14ac:dyDescent="0.25">
      <c r="A174" s="58" t="s">
        <v>178</v>
      </c>
      <c r="B174" s="58" t="s">
        <v>219</v>
      </c>
      <c r="C174" s="59"/>
      <c r="D174" s="59" t="s">
        <v>220</v>
      </c>
      <c r="E174" s="59"/>
      <c r="F174" s="59">
        <v>410</v>
      </c>
      <c r="G174" s="59">
        <v>2</v>
      </c>
      <c r="H174" s="59"/>
      <c r="I174" s="59"/>
      <c r="J174" s="59">
        <v>0.7</v>
      </c>
      <c r="K174" s="59">
        <v>3</v>
      </c>
      <c r="L174" s="59"/>
      <c r="M174" s="59"/>
      <c r="N174" s="59"/>
      <c r="O174" s="59"/>
      <c r="P174" s="149"/>
      <c r="Q174" s="149"/>
      <c r="R174" s="150"/>
      <c r="S174" s="150"/>
      <c r="T174" s="150"/>
      <c r="U174" s="150"/>
      <c r="V174" s="150"/>
      <c r="W174" s="150"/>
      <c r="X174" s="150"/>
      <c r="Y174" s="150"/>
    </row>
    <row r="175" spans="1:25" s="29" customFormat="1" hidden="1" x14ac:dyDescent="0.25">
      <c r="A175" s="58" t="s">
        <v>178</v>
      </c>
      <c r="B175" s="58" t="s">
        <v>221</v>
      </c>
      <c r="C175" s="59"/>
      <c r="D175" s="59" t="s">
        <v>220</v>
      </c>
      <c r="E175" s="59"/>
      <c r="F175" s="59">
        <v>410</v>
      </c>
      <c r="G175" s="59">
        <v>2</v>
      </c>
      <c r="H175" s="59"/>
      <c r="I175" s="59"/>
      <c r="J175" s="59">
        <v>0.7</v>
      </c>
      <c r="K175" s="59"/>
      <c r="L175" s="59"/>
      <c r="M175" s="59"/>
      <c r="N175" s="59"/>
      <c r="O175" s="59"/>
      <c r="P175" s="149"/>
      <c r="Q175" s="149"/>
      <c r="R175" s="150"/>
      <c r="S175" s="150"/>
      <c r="T175" s="150"/>
      <c r="U175" s="150"/>
      <c r="V175" s="150"/>
      <c r="W175" s="150"/>
      <c r="X175" s="150"/>
      <c r="Y175" s="150"/>
    </row>
    <row r="176" spans="1:25" s="29" customFormat="1" hidden="1" x14ac:dyDescent="0.25">
      <c r="A176" s="58" t="s">
        <v>178</v>
      </c>
      <c r="B176" s="62" t="s">
        <v>222</v>
      </c>
      <c r="C176" s="9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149"/>
      <c r="Q176" s="149"/>
      <c r="R176" s="150"/>
      <c r="S176" s="150"/>
      <c r="T176" s="150"/>
      <c r="U176" s="150"/>
      <c r="V176" s="150"/>
      <c r="W176" s="150"/>
      <c r="X176" s="150"/>
      <c r="Y176" s="150"/>
    </row>
    <row r="177" spans="1:25" s="29" customFormat="1" hidden="1" x14ac:dyDescent="0.25">
      <c r="A177" s="20" t="s">
        <v>178</v>
      </c>
      <c r="B177" s="20" t="s">
        <v>223</v>
      </c>
      <c r="C177" s="22"/>
      <c r="D177" s="22" t="s">
        <v>31</v>
      </c>
      <c r="E177" s="22"/>
      <c r="F177" s="22">
        <v>468</v>
      </c>
      <c r="G177" s="22">
        <v>2</v>
      </c>
      <c r="H177" s="22"/>
      <c r="I177" s="22"/>
      <c r="J177" s="22">
        <v>18.3</v>
      </c>
      <c r="K177" s="22">
        <v>15</v>
      </c>
      <c r="L177" s="22"/>
      <c r="M177" s="22"/>
      <c r="N177" s="22"/>
      <c r="O177" s="22"/>
      <c r="P177" s="149"/>
      <c r="Q177" s="149"/>
      <c r="R177" s="150"/>
      <c r="S177" s="150"/>
      <c r="T177" s="150"/>
      <c r="U177" s="150"/>
      <c r="V177" s="150"/>
      <c r="W177" s="150"/>
      <c r="X177" s="150"/>
      <c r="Y177" s="150"/>
    </row>
    <row r="178" spans="1:25" s="29" customFormat="1" hidden="1" x14ac:dyDescent="0.25">
      <c r="A178" s="20" t="s">
        <v>178</v>
      </c>
      <c r="B178" s="20" t="s">
        <v>224</v>
      </c>
      <c r="C178" s="22"/>
      <c r="D178" s="22" t="s">
        <v>31</v>
      </c>
      <c r="E178" s="22"/>
      <c r="F178" s="22">
        <v>468</v>
      </c>
      <c r="G178" s="22">
        <v>2</v>
      </c>
      <c r="H178" s="22"/>
      <c r="I178" s="22"/>
      <c r="J178" s="22">
        <v>18.3</v>
      </c>
      <c r="K178" s="22"/>
      <c r="L178" s="22"/>
      <c r="M178" s="22"/>
      <c r="N178" s="22"/>
      <c r="O178" s="22"/>
      <c r="P178" s="149"/>
      <c r="Q178" s="149"/>
      <c r="R178" s="150"/>
      <c r="S178" s="150"/>
      <c r="T178" s="150"/>
      <c r="U178" s="150"/>
      <c r="V178" s="150"/>
      <c r="W178" s="150"/>
      <c r="X178" s="150"/>
      <c r="Y178" s="150"/>
    </row>
    <row r="179" spans="1:25" s="60" customFormat="1" hidden="1" x14ac:dyDescent="0.25">
      <c r="A179" s="20" t="s">
        <v>178</v>
      </c>
      <c r="B179" s="20" t="s">
        <v>225</v>
      </c>
      <c r="C179" s="22"/>
      <c r="D179" s="22" t="s">
        <v>31</v>
      </c>
      <c r="E179" s="22"/>
      <c r="F179" s="22">
        <v>468</v>
      </c>
      <c r="G179" s="22">
        <v>2</v>
      </c>
      <c r="H179" s="22"/>
      <c r="I179" s="22"/>
      <c r="J179" s="22">
        <v>3</v>
      </c>
      <c r="K179" s="184">
        <v>30</v>
      </c>
      <c r="L179" s="22"/>
      <c r="M179" s="22"/>
      <c r="N179" s="22"/>
      <c r="O179" s="22"/>
      <c r="P179" s="149"/>
      <c r="Q179" s="149"/>
      <c r="R179" s="150"/>
      <c r="S179" s="150"/>
      <c r="T179" s="150"/>
      <c r="U179" s="150"/>
      <c r="V179" s="150"/>
      <c r="W179" s="150"/>
      <c r="X179" s="150"/>
      <c r="Y179" s="150"/>
    </row>
    <row r="180" spans="1:25" s="60" customFormat="1" hidden="1" x14ac:dyDescent="0.25">
      <c r="A180" s="20" t="s">
        <v>178</v>
      </c>
      <c r="B180" s="20" t="s">
        <v>226</v>
      </c>
      <c r="C180" s="22"/>
      <c r="D180" s="22" t="s">
        <v>31</v>
      </c>
      <c r="E180" s="22"/>
      <c r="F180" s="22">
        <v>468</v>
      </c>
      <c r="G180" s="22">
        <v>2</v>
      </c>
      <c r="H180" s="22"/>
      <c r="I180" s="22"/>
      <c r="J180" s="22">
        <v>3</v>
      </c>
      <c r="K180" s="185"/>
      <c r="L180" s="22"/>
      <c r="M180" s="22"/>
      <c r="N180" s="22"/>
      <c r="O180" s="22"/>
      <c r="P180" s="149"/>
      <c r="Q180" s="149"/>
      <c r="R180" s="150"/>
      <c r="S180" s="150"/>
      <c r="T180" s="150"/>
      <c r="U180" s="150"/>
      <c r="V180" s="150"/>
      <c r="W180" s="150"/>
      <c r="X180" s="150"/>
      <c r="Y180" s="150"/>
    </row>
    <row r="181" spans="1:25" s="29" customFormat="1" hidden="1" x14ac:dyDescent="0.25">
      <c r="A181" s="20" t="s">
        <v>178</v>
      </c>
      <c r="B181" s="20" t="s">
        <v>227</v>
      </c>
      <c r="C181" s="22"/>
      <c r="D181" s="22" t="s">
        <v>31</v>
      </c>
      <c r="E181" s="22"/>
      <c r="F181" s="22">
        <v>468</v>
      </c>
      <c r="G181" s="22">
        <v>2</v>
      </c>
      <c r="H181" s="22"/>
      <c r="I181" s="22"/>
      <c r="J181" s="22">
        <v>2.7</v>
      </c>
      <c r="K181" s="184">
        <v>11</v>
      </c>
      <c r="L181" s="22"/>
      <c r="M181" s="22"/>
      <c r="N181" s="22"/>
      <c r="O181" s="22"/>
      <c r="P181" s="149"/>
      <c r="Q181" s="149"/>
      <c r="R181" s="150"/>
      <c r="S181" s="150"/>
      <c r="T181" s="150"/>
      <c r="U181" s="150"/>
      <c r="V181" s="150"/>
      <c r="W181" s="150"/>
      <c r="X181" s="150"/>
      <c r="Y181" s="150"/>
    </row>
    <row r="182" spans="1:25" s="29" customFormat="1" hidden="1" x14ac:dyDescent="0.25">
      <c r="A182" s="20" t="s">
        <v>178</v>
      </c>
      <c r="B182" s="20" t="s">
        <v>228</v>
      </c>
      <c r="C182" s="22"/>
      <c r="D182" s="22" t="s">
        <v>31</v>
      </c>
      <c r="E182" s="22"/>
      <c r="F182" s="22">
        <v>468</v>
      </c>
      <c r="G182" s="22">
        <v>2</v>
      </c>
      <c r="H182" s="22"/>
      <c r="I182" s="22"/>
      <c r="J182" s="22">
        <v>2.7</v>
      </c>
      <c r="K182" s="185"/>
      <c r="L182" s="22"/>
      <c r="M182" s="22"/>
      <c r="N182" s="22"/>
      <c r="O182" s="22"/>
      <c r="P182" s="149"/>
      <c r="Q182" s="149"/>
      <c r="R182" s="150"/>
      <c r="S182" s="150"/>
      <c r="T182" s="150"/>
      <c r="U182" s="150"/>
      <c r="V182" s="150"/>
      <c r="W182" s="150"/>
      <c r="X182" s="150"/>
      <c r="Y182" s="150"/>
    </row>
    <row r="183" spans="1:25" s="29" customFormat="1" hidden="1" x14ac:dyDescent="0.25">
      <c r="A183" s="20" t="s">
        <v>178</v>
      </c>
      <c r="B183" s="20" t="s">
        <v>229</v>
      </c>
      <c r="C183" s="22"/>
      <c r="D183" s="22" t="s">
        <v>36</v>
      </c>
      <c r="E183" s="22"/>
      <c r="F183" s="22">
        <v>485</v>
      </c>
      <c r="G183" s="22">
        <v>2</v>
      </c>
      <c r="H183" s="22"/>
      <c r="I183" s="22"/>
      <c r="J183" s="22">
        <v>10.3</v>
      </c>
      <c r="K183" s="22">
        <v>36</v>
      </c>
      <c r="L183" s="22"/>
      <c r="M183" s="22"/>
      <c r="N183" s="22"/>
      <c r="O183" s="22"/>
      <c r="P183" s="149"/>
      <c r="Q183" s="149"/>
      <c r="R183" s="150"/>
      <c r="S183" s="150"/>
      <c r="T183" s="150"/>
      <c r="U183" s="150"/>
      <c r="V183" s="150"/>
      <c r="W183" s="150"/>
      <c r="X183" s="150"/>
      <c r="Y183" s="150"/>
    </row>
    <row r="184" spans="1:25" s="29" customFormat="1" hidden="1" x14ac:dyDescent="0.25">
      <c r="A184" s="20" t="s">
        <v>178</v>
      </c>
      <c r="B184" s="20" t="s">
        <v>230</v>
      </c>
      <c r="C184" s="22"/>
      <c r="D184" s="22" t="s">
        <v>36</v>
      </c>
      <c r="E184" s="22"/>
      <c r="F184" s="22">
        <v>485</v>
      </c>
      <c r="G184" s="22">
        <v>2</v>
      </c>
      <c r="H184" s="22"/>
      <c r="I184" s="22"/>
      <c r="J184" s="22">
        <v>10.3</v>
      </c>
      <c r="K184" s="22"/>
      <c r="L184" s="22"/>
      <c r="M184" s="22"/>
      <c r="N184" s="22"/>
      <c r="O184" s="22"/>
      <c r="P184" s="149"/>
      <c r="Q184" s="149"/>
      <c r="R184" s="150"/>
      <c r="S184" s="150"/>
      <c r="T184" s="150"/>
      <c r="U184" s="150"/>
      <c r="V184" s="150"/>
      <c r="W184" s="150"/>
      <c r="X184" s="150"/>
      <c r="Y184" s="150"/>
    </row>
    <row r="185" spans="1:25" s="29" customFormat="1" hidden="1" x14ac:dyDescent="0.25">
      <c r="A185" s="20" t="s">
        <v>178</v>
      </c>
      <c r="B185" s="20" t="s">
        <v>231</v>
      </c>
      <c r="C185" s="22"/>
      <c r="D185" s="22" t="s">
        <v>36</v>
      </c>
      <c r="E185" s="22"/>
      <c r="F185" s="22">
        <v>485</v>
      </c>
      <c r="G185" s="22">
        <v>2</v>
      </c>
      <c r="H185" s="22"/>
      <c r="I185" s="22"/>
      <c r="J185" s="22">
        <v>9.17</v>
      </c>
      <c r="K185" s="22">
        <v>29</v>
      </c>
      <c r="L185" s="22"/>
      <c r="M185" s="22"/>
      <c r="N185" s="22"/>
      <c r="O185" s="22"/>
      <c r="P185" s="149"/>
      <c r="Q185" s="149"/>
      <c r="R185" s="150"/>
      <c r="S185" s="150"/>
      <c r="T185" s="150"/>
      <c r="U185" s="150"/>
      <c r="V185" s="150"/>
      <c r="W185" s="150"/>
      <c r="X185" s="150"/>
      <c r="Y185" s="150"/>
    </row>
    <row r="186" spans="1:25" s="29" customFormat="1" hidden="1" x14ac:dyDescent="0.25">
      <c r="A186" s="20" t="s">
        <v>178</v>
      </c>
      <c r="B186" s="20" t="s">
        <v>232</v>
      </c>
      <c r="C186" s="22"/>
      <c r="D186" s="22" t="s">
        <v>36</v>
      </c>
      <c r="E186" s="22"/>
      <c r="F186" s="22">
        <v>485</v>
      </c>
      <c r="G186" s="22">
        <v>2</v>
      </c>
      <c r="H186" s="22"/>
      <c r="I186" s="22"/>
      <c r="J186" s="22">
        <v>9.17</v>
      </c>
      <c r="K186" s="22"/>
      <c r="L186" s="22"/>
      <c r="M186" s="22"/>
      <c r="N186" s="22"/>
      <c r="O186" s="22"/>
      <c r="P186" s="149"/>
      <c r="Q186" s="149"/>
      <c r="R186" s="150"/>
      <c r="S186" s="150"/>
      <c r="T186" s="150"/>
      <c r="U186" s="150"/>
      <c r="V186" s="150"/>
      <c r="W186" s="150"/>
      <c r="X186" s="150"/>
      <c r="Y186" s="150"/>
    </row>
    <row r="187" spans="1:25" s="29" customFormat="1" hidden="1" x14ac:dyDescent="0.25">
      <c r="A187" s="58" t="s">
        <v>178</v>
      </c>
      <c r="B187" s="58" t="s">
        <v>233</v>
      </c>
      <c r="C187" s="59"/>
      <c r="D187" s="59" t="s">
        <v>99</v>
      </c>
      <c r="E187" s="59"/>
      <c r="F187" s="59">
        <v>468</v>
      </c>
      <c r="G187" s="59">
        <v>1</v>
      </c>
      <c r="H187" s="59"/>
      <c r="I187" s="59"/>
      <c r="J187" s="59">
        <v>9.23</v>
      </c>
      <c r="K187" s="59">
        <v>15</v>
      </c>
      <c r="L187" s="59"/>
      <c r="M187" s="59"/>
      <c r="N187" s="59"/>
      <c r="O187" s="59"/>
      <c r="P187" s="149"/>
      <c r="Q187" s="149"/>
      <c r="R187" s="150"/>
      <c r="S187" s="150"/>
      <c r="T187" s="150"/>
      <c r="U187" s="150"/>
      <c r="V187" s="150"/>
      <c r="W187" s="150"/>
      <c r="X187" s="150"/>
      <c r="Y187" s="150"/>
    </row>
    <row r="188" spans="1:25" s="29" customFormat="1" hidden="1" x14ac:dyDescent="0.25">
      <c r="A188" s="58" t="s">
        <v>178</v>
      </c>
      <c r="B188" s="58" t="s">
        <v>234</v>
      </c>
      <c r="C188" s="59"/>
      <c r="D188" s="59" t="s">
        <v>99</v>
      </c>
      <c r="E188" s="59"/>
      <c r="F188" s="59">
        <v>468</v>
      </c>
      <c r="G188" s="59">
        <v>1</v>
      </c>
      <c r="H188" s="59"/>
      <c r="I188" s="59"/>
      <c r="J188" s="59">
        <v>9.23</v>
      </c>
      <c r="K188" s="59"/>
      <c r="L188" s="59"/>
      <c r="M188" s="59"/>
      <c r="N188" s="59"/>
      <c r="O188" s="59"/>
      <c r="P188" s="149"/>
      <c r="Q188" s="149"/>
      <c r="R188" s="150"/>
      <c r="S188" s="150"/>
      <c r="T188" s="150"/>
      <c r="U188" s="150"/>
      <c r="V188" s="150"/>
      <c r="W188" s="150"/>
      <c r="X188" s="150"/>
      <c r="Y188" s="150"/>
    </row>
    <row r="189" spans="1:25" s="60" customFormat="1" hidden="1" x14ac:dyDescent="0.25">
      <c r="A189" s="20" t="s">
        <v>178</v>
      </c>
      <c r="B189" s="20" t="s">
        <v>235</v>
      </c>
      <c r="C189" s="22"/>
      <c r="D189" s="22" t="s">
        <v>113</v>
      </c>
      <c r="E189" s="22"/>
      <c r="F189" s="59">
        <v>468</v>
      </c>
      <c r="G189" s="22">
        <v>4</v>
      </c>
      <c r="H189" s="22"/>
      <c r="I189" s="22"/>
      <c r="J189" s="22">
        <v>13</v>
      </c>
      <c r="K189" s="22">
        <v>3</v>
      </c>
      <c r="L189" s="22"/>
      <c r="M189" s="22"/>
      <c r="N189" s="22"/>
      <c r="O189" s="22"/>
      <c r="P189" s="149"/>
      <c r="Q189" s="149"/>
      <c r="R189" s="150"/>
      <c r="S189" s="150"/>
      <c r="T189" s="150"/>
      <c r="U189" s="150"/>
      <c r="V189" s="150"/>
      <c r="W189" s="150"/>
      <c r="X189" s="150"/>
      <c r="Y189" s="150"/>
    </row>
    <row r="190" spans="1:25" s="29" customFormat="1" hidden="1" x14ac:dyDescent="0.25">
      <c r="A190" s="20" t="s">
        <v>178</v>
      </c>
      <c r="B190" s="20" t="s">
        <v>236</v>
      </c>
      <c r="C190" s="22"/>
      <c r="D190" s="22" t="s">
        <v>110</v>
      </c>
      <c r="E190" s="22"/>
      <c r="F190" s="22">
        <v>510</v>
      </c>
      <c r="G190" s="22">
        <v>2</v>
      </c>
      <c r="H190" s="22"/>
      <c r="I190" s="22"/>
      <c r="J190" s="22">
        <v>21.23</v>
      </c>
      <c r="K190" s="22">
        <v>85</v>
      </c>
      <c r="L190" s="22"/>
      <c r="M190" s="22"/>
      <c r="N190" s="22"/>
      <c r="O190" s="22"/>
      <c r="P190" s="149"/>
      <c r="Q190" s="149"/>
      <c r="R190" s="150"/>
      <c r="S190" s="150"/>
      <c r="T190" s="150"/>
      <c r="U190" s="150"/>
      <c r="V190" s="150"/>
      <c r="W190" s="150"/>
      <c r="X190" s="150"/>
      <c r="Y190" s="150"/>
    </row>
    <row r="191" spans="1:25" s="29" customFormat="1" hidden="1" x14ac:dyDescent="0.25">
      <c r="A191" s="20" t="s">
        <v>178</v>
      </c>
      <c r="B191" s="20" t="s">
        <v>237</v>
      </c>
      <c r="C191" s="22"/>
      <c r="D191" s="22" t="s">
        <v>110</v>
      </c>
      <c r="E191" s="22"/>
      <c r="F191" s="22">
        <v>510</v>
      </c>
      <c r="G191" s="22">
        <v>2</v>
      </c>
      <c r="H191" s="22"/>
      <c r="I191" s="22"/>
      <c r="J191" s="22">
        <v>21.23</v>
      </c>
      <c r="K191" s="22"/>
      <c r="L191" s="22"/>
      <c r="M191" s="22"/>
      <c r="N191" s="22"/>
      <c r="O191" s="22"/>
      <c r="P191" s="149"/>
      <c r="Q191" s="149"/>
      <c r="R191" s="150"/>
      <c r="S191" s="150"/>
      <c r="T191" s="150"/>
      <c r="U191" s="150"/>
      <c r="V191" s="150"/>
      <c r="W191" s="150"/>
      <c r="X191" s="150"/>
      <c r="Y191" s="150"/>
    </row>
    <row r="192" spans="1:25" s="29" customFormat="1" hidden="1" x14ac:dyDescent="0.25">
      <c r="A192" s="20" t="s">
        <v>178</v>
      </c>
      <c r="B192" s="20" t="s">
        <v>238</v>
      </c>
      <c r="C192" s="22"/>
      <c r="D192" s="22" t="s">
        <v>110</v>
      </c>
      <c r="E192" s="22"/>
      <c r="F192" s="22">
        <v>510</v>
      </c>
      <c r="G192" s="22">
        <v>2</v>
      </c>
      <c r="H192" s="22"/>
      <c r="I192" s="22"/>
      <c r="J192" s="22">
        <v>21.26</v>
      </c>
      <c r="K192" s="22">
        <v>80</v>
      </c>
      <c r="L192" s="22"/>
      <c r="M192" s="22"/>
      <c r="N192" s="22"/>
      <c r="O192" s="22"/>
      <c r="P192" s="149"/>
      <c r="Q192" s="149"/>
      <c r="R192" s="150"/>
      <c r="S192" s="150"/>
      <c r="T192" s="150"/>
      <c r="U192" s="150"/>
      <c r="V192" s="150"/>
      <c r="W192" s="150"/>
      <c r="X192" s="150"/>
      <c r="Y192" s="150"/>
    </row>
    <row r="193" spans="1:25" s="29" customFormat="1" hidden="1" x14ac:dyDescent="0.25">
      <c r="A193" s="20" t="s">
        <v>178</v>
      </c>
      <c r="B193" s="20" t="s">
        <v>239</v>
      </c>
      <c r="C193" s="22"/>
      <c r="D193" s="22" t="s">
        <v>110</v>
      </c>
      <c r="E193" s="22"/>
      <c r="F193" s="22">
        <v>510</v>
      </c>
      <c r="G193" s="22">
        <v>2</v>
      </c>
      <c r="H193" s="22"/>
      <c r="I193" s="22"/>
      <c r="J193" s="22">
        <v>21.26</v>
      </c>
      <c r="K193" s="22"/>
      <c r="L193" s="22"/>
      <c r="M193" s="22"/>
      <c r="N193" s="22"/>
      <c r="O193" s="22"/>
      <c r="P193" s="149"/>
      <c r="Q193" s="149"/>
      <c r="R193" s="150"/>
      <c r="S193" s="150"/>
      <c r="T193" s="150"/>
      <c r="U193" s="150"/>
      <c r="V193" s="150"/>
      <c r="W193" s="150"/>
      <c r="X193" s="150"/>
      <c r="Y193" s="150"/>
    </row>
    <row r="194" spans="1:25" s="29" customFormat="1" hidden="1" x14ac:dyDescent="0.25">
      <c r="A194" s="20" t="s">
        <v>178</v>
      </c>
      <c r="B194" s="20" t="s">
        <v>240</v>
      </c>
      <c r="C194" s="22"/>
      <c r="D194" s="22" t="s">
        <v>83</v>
      </c>
      <c r="E194" s="22"/>
      <c r="F194" s="22">
        <v>328</v>
      </c>
      <c r="G194" s="22">
        <v>4</v>
      </c>
      <c r="H194" s="63">
        <v>49.6</v>
      </c>
      <c r="I194" s="184">
        <v>130</v>
      </c>
      <c r="J194" s="22"/>
      <c r="K194" s="22"/>
      <c r="L194" s="22"/>
      <c r="M194" s="22"/>
      <c r="N194" s="22"/>
      <c r="O194" s="22"/>
      <c r="P194" s="149"/>
      <c r="Q194" s="149"/>
      <c r="R194" s="150"/>
      <c r="S194" s="150"/>
      <c r="T194" s="150"/>
      <c r="U194" s="150"/>
      <c r="V194" s="150"/>
      <c r="W194" s="150"/>
      <c r="X194" s="150"/>
      <c r="Y194" s="150"/>
    </row>
    <row r="195" spans="1:25" s="29" customFormat="1" hidden="1" x14ac:dyDescent="0.25">
      <c r="A195" s="20" t="s">
        <v>178</v>
      </c>
      <c r="B195" s="20" t="s">
        <v>241</v>
      </c>
      <c r="C195" s="22"/>
      <c r="D195" s="22" t="s">
        <v>83</v>
      </c>
      <c r="E195" s="22"/>
      <c r="F195" s="22">
        <v>328</v>
      </c>
      <c r="G195" s="22">
        <v>4</v>
      </c>
      <c r="H195" s="63">
        <v>49.6</v>
      </c>
      <c r="I195" s="185"/>
      <c r="J195" s="22"/>
      <c r="K195" s="22"/>
      <c r="L195" s="22"/>
      <c r="M195" s="22"/>
      <c r="N195" s="22"/>
      <c r="O195" s="22"/>
      <c r="P195" s="149"/>
      <c r="Q195" s="149"/>
      <c r="R195" s="150"/>
      <c r="S195" s="150"/>
      <c r="T195" s="150"/>
      <c r="U195" s="150"/>
      <c r="V195" s="150"/>
      <c r="W195" s="150"/>
      <c r="X195" s="150"/>
      <c r="Y195" s="150"/>
    </row>
    <row r="196" spans="1:25" s="29" customFormat="1" hidden="1" x14ac:dyDescent="0.25">
      <c r="A196" s="58" t="s">
        <v>178</v>
      </c>
      <c r="B196" s="58" t="s">
        <v>242</v>
      </c>
      <c r="C196" s="59"/>
      <c r="D196" s="59"/>
      <c r="E196" s="59" t="s">
        <v>243</v>
      </c>
      <c r="F196" s="59">
        <v>800</v>
      </c>
      <c r="G196" s="59">
        <v>3</v>
      </c>
      <c r="H196" s="59"/>
      <c r="I196" s="59"/>
      <c r="J196" s="59">
        <v>10.199999999999999</v>
      </c>
      <c r="K196" s="59"/>
      <c r="L196" s="59"/>
      <c r="M196" s="59"/>
      <c r="N196" s="59"/>
      <c r="O196" s="59"/>
      <c r="P196" s="149"/>
      <c r="Q196" s="149"/>
      <c r="R196" s="150"/>
      <c r="S196" s="150"/>
      <c r="T196" s="150"/>
      <c r="U196" s="150"/>
      <c r="V196" s="150"/>
      <c r="W196" s="150"/>
      <c r="X196" s="150"/>
      <c r="Y196" s="150"/>
    </row>
    <row r="197" spans="1:25" s="29" customFormat="1" hidden="1" x14ac:dyDescent="0.25">
      <c r="A197" s="58" t="s">
        <v>178</v>
      </c>
      <c r="B197" s="58" t="s">
        <v>244</v>
      </c>
      <c r="C197" s="59"/>
      <c r="D197" s="59"/>
      <c r="E197" s="59" t="s">
        <v>243</v>
      </c>
      <c r="F197" s="59">
        <v>800</v>
      </c>
      <c r="G197" s="59">
        <v>3</v>
      </c>
      <c r="H197" s="59"/>
      <c r="I197" s="59"/>
      <c r="J197" s="59">
        <v>10.199999999999999</v>
      </c>
      <c r="K197" s="59"/>
      <c r="L197" s="59"/>
      <c r="M197" s="59"/>
      <c r="N197" s="59"/>
      <c r="O197" s="59"/>
      <c r="P197" s="149"/>
      <c r="Q197" s="149"/>
      <c r="R197" s="150"/>
      <c r="S197" s="150"/>
      <c r="T197" s="150"/>
      <c r="U197" s="150"/>
      <c r="V197" s="150"/>
      <c r="W197" s="150"/>
      <c r="X197" s="150"/>
      <c r="Y197" s="150"/>
    </row>
    <row r="198" spans="1:25" s="29" customFormat="1" hidden="1" x14ac:dyDescent="0.25">
      <c r="A198" s="20" t="s">
        <v>178</v>
      </c>
      <c r="B198" s="20" t="s">
        <v>245</v>
      </c>
      <c r="C198" s="22"/>
      <c r="D198" s="22"/>
      <c r="E198" s="22" t="s">
        <v>246</v>
      </c>
      <c r="F198" s="22">
        <v>240</v>
      </c>
      <c r="G198" s="22">
        <v>3</v>
      </c>
      <c r="H198" s="22"/>
      <c r="I198" s="22"/>
      <c r="J198" s="22" t="s">
        <v>247</v>
      </c>
      <c r="K198" s="22"/>
      <c r="L198" s="22"/>
      <c r="M198" s="22"/>
      <c r="N198" s="22"/>
      <c r="O198" s="22"/>
      <c r="P198" s="149"/>
      <c r="Q198" s="149"/>
      <c r="R198" s="150"/>
      <c r="S198" s="150"/>
      <c r="T198" s="150"/>
      <c r="U198" s="150"/>
      <c r="V198" s="150"/>
      <c r="W198" s="150"/>
      <c r="X198" s="150"/>
      <c r="Y198" s="150"/>
    </row>
    <row r="199" spans="1:25" s="29" customFormat="1" hidden="1" x14ac:dyDescent="0.25">
      <c r="A199" s="20" t="s">
        <v>178</v>
      </c>
      <c r="B199" s="20" t="s">
        <v>248</v>
      </c>
      <c r="C199" s="22"/>
      <c r="D199" s="22"/>
      <c r="E199" s="22" t="s">
        <v>246</v>
      </c>
      <c r="F199" s="22">
        <v>240</v>
      </c>
      <c r="G199" s="22">
        <v>3</v>
      </c>
      <c r="H199" s="22"/>
      <c r="I199" s="22"/>
      <c r="J199" s="22">
        <v>1.1000000000000001</v>
      </c>
      <c r="K199" s="22"/>
      <c r="L199" s="22"/>
      <c r="M199" s="22"/>
      <c r="N199" s="22"/>
      <c r="O199" s="22"/>
      <c r="P199" s="149"/>
      <c r="Q199" s="149"/>
      <c r="R199" s="150"/>
      <c r="S199" s="150"/>
      <c r="T199" s="150"/>
      <c r="U199" s="150"/>
      <c r="V199" s="150"/>
      <c r="W199" s="150"/>
      <c r="X199" s="150"/>
      <c r="Y199" s="150"/>
    </row>
    <row r="200" spans="1:25" s="29" customFormat="1" hidden="1" x14ac:dyDescent="0.25">
      <c r="A200" s="20" t="s">
        <v>178</v>
      </c>
      <c r="B200" s="20" t="s">
        <v>249</v>
      </c>
      <c r="C200" s="22"/>
      <c r="D200" s="22"/>
      <c r="E200" s="22" t="s">
        <v>243</v>
      </c>
      <c r="F200" s="22">
        <v>800</v>
      </c>
      <c r="G200" s="22">
        <v>3</v>
      </c>
      <c r="H200" s="22"/>
      <c r="I200" s="22"/>
      <c r="J200" s="22">
        <v>6.84</v>
      </c>
      <c r="K200" s="22"/>
      <c r="L200" s="22"/>
      <c r="M200" s="22"/>
      <c r="N200" s="22"/>
      <c r="O200" s="22"/>
      <c r="P200" s="149"/>
      <c r="Q200" s="149"/>
      <c r="R200" s="150"/>
      <c r="S200" s="150"/>
      <c r="T200" s="150"/>
      <c r="U200" s="150"/>
      <c r="V200" s="150"/>
      <c r="W200" s="150"/>
      <c r="X200" s="150"/>
      <c r="Y200" s="150"/>
    </row>
    <row r="201" spans="1:25" s="29" customFormat="1" hidden="1" x14ac:dyDescent="0.25">
      <c r="A201" s="20" t="s">
        <v>178</v>
      </c>
      <c r="B201" s="20" t="s">
        <v>250</v>
      </c>
      <c r="C201" s="22"/>
      <c r="D201" s="22"/>
      <c r="E201" s="22" t="s">
        <v>243</v>
      </c>
      <c r="F201" s="22">
        <v>800</v>
      </c>
      <c r="G201" s="22">
        <v>3</v>
      </c>
      <c r="H201" s="22"/>
      <c r="I201" s="22"/>
      <c r="J201" s="22">
        <v>6.84</v>
      </c>
      <c r="K201" s="22"/>
      <c r="L201" s="22"/>
      <c r="M201" s="22"/>
      <c r="N201" s="22"/>
      <c r="O201" s="22"/>
      <c r="P201" s="149"/>
      <c r="Q201" s="149"/>
      <c r="R201" s="150"/>
      <c r="S201" s="150"/>
      <c r="T201" s="150"/>
      <c r="U201" s="150"/>
      <c r="V201" s="150"/>
      <c r="W201" s="150"/>
      <c r="X201" s="150"/>
      <c r="Y201" s="150"/>
    </row>
    <row r="202" spans="1:25" s="29" customFormat="1" hidden="1" x14ac:dyDescent="0.25">
      <c r="A202" s="20" t="s">
        <v>178</v>
      </c>
      <c r="B202" s="20" t="s">
        <v>251</v>
      </c>
      <c r="C202" s="22"/>
      <c r="D202" s="22"/>
      <c r="E202" s="22" t="s">
        <v>252</v>
      </c>
      <c r="F202" s="22">
        <v>800</v>
      </c>
      <c r="G202" s="22">
        <v>3</v>
      </c>
      <c r="H202" s="22"/>
      <c r="I202" s="22"/>
      <c r="J202" s="22">
        <v>9.8699999999999992</v>
      </c>
      <c r="K202" s="22"/>
      <c r="L202" s="22"/>
      <c r="M202" s="22"/>
      <c r="N202" s="22"/>
      <c r="O202" s="22"/>
      <c r="P202" s="149"/>
      <c r="Q202" s="149"/>
      <c r="R202" s="150"/>
      <c r="S202" s="150"/>
      <c r="T202" s="150"/>
      <c r="U202" s="150"/>
      <c r="V202" s="150"/>
      <c r="W202" s="150"/>
      <c r="X202" s="150"/>
      <c r="Y202" s="150"/>
    </row>
    <row r="203" spans="1:25" s="29" customFormat="1" hidden="1" x14ac:dyDescent="0.25">
      <c r="A203" s="34" t="s">
        <v>178</v>
      </c>
      <c r="B203" s="34" t="s">
        <v>253</v>
      </c>
      <c r="C203" s="36"/>
      <c r="D203" s="36"/>
      <c r="E203" s="36" t="s">
        <v>252</v>
      </c>
      <c r="F203" s="36">
        <v>800</v>
      </c>
      <c r="G203" s="36">
        <v>3</v>
      </c>
      <c r="H203" s="36"/>
      <c r="I203" s="36"/>
      <c r="J203" s="36">
        <v>9.8699999999999992</v>
      </c>
      <c r="K203" s="36"/>
      <c r="L203" s="36"/>
      <c r="M203" s="36"/>
      <c r="N203" s="36"/>
      <c r="O203" s="36"/>
      <c r="P203" s="149"/>
      <c r="Q203" s="149"/>
      <c r="R203" s="150"/>
      <c r="S203" s="150"/>
      <c r="T203" s="150"/>
      <c r="U203" s="150"/>
      <c r="V203" s="150"/>
      <c r="W203" s="150"/>
      <c r="X203" s="150"/>
      <c r="Y203" s="150"/>
    </row>
    <row r="204" spans="1:25" s="29" customFormat="1" ht="15" hidden="1" customHeight="1" x14ac:dyDescent="0.25">
      <c r="A204" s="64" t="s">
        <v>254</v>
      </c>
      <c r="B204" s="64" t="s">
        <v>255</v>
      </c>
      <c r="C204" s="94"/>
      <c r="D204" s="65" t="s">
        <v>256</v>
      </c>
      <c r="E204" s="65"/>
      <c r="F204" s="65">
        <v>510</v>
      </c>
      <c r="G204" s="65">
        <v>1</v>
      </c>
      <c r="H204" s="66"/>
      <c r="I204" s="65"/>
      <c r="J204" s="67">
        <v>4.585</v>
      </c>
      <c r="K204" s="225">
        <v>19</v>
      </c>
      <c r="L204" s="65"/>
      <c r="M204" s="65"/>
      <c r="N204" s="65"/>
      <c r="O204" s="65"/>
      <c r="P204" s="149"/>
      <c r="Q204" s="149"/>
      <c r="R204" s="150"/>
      <c r="S204" s="150"/>
      <c r="T204" s="150"/>
      <c r="U204" s="150"/>
      <c r="V204" s="150"/>
      <c r="W204" s="150"/>
      <c r="X204" s="150"/>
      <c r="Y204" s="150"/>
    </row>
    <row r="205" spans="1:25" s="29" customFormat="1" ht="15" hidden="1" customHeight="1" x14ac:dyDescent="0.25">
      <c r="A205" s="27" t="s">
        <v>254</v>
      </c>
      <c r="B205" s="27" t="s">
        <v>257</v>
      </c>
      <c r="C205" s="28"/>
      <c r="D205" s="28" t="s">
        <v>256</v>
      </c>
      <c r="E205" s="28"/>
      <c r="F205" s="28">
        <v>510</v>
      </c>
      <c r="G205" s="28">
        <v>1</v>
      </c>
      <c r="H205" s="68"/>
      <c r="I205" s="28"/>
      <c r="J205" s="69">
        <v>4.585</v>
      </c>
      <c r="K205" s="221"/>
      <c r="L205" s="28"/>
      <c r="M205" s="28"/>
      <c r="N205" s="28"/>
      <c r="O205" s="28"/>
      <c r="P205" s="149"/>
      <c r="Q205" s="149"/>
      <c r="R205" s="150"/>
      <c r="S205" s="150"/>
      <c r="T205" s="150"/>
      <c r="U205" s="150"/>
      <c r="V205" s="150"/>
      <c r="W205" s="150"/>
      <c r="X205" s="150"/>
      <c r="Y205" s="150"/>
    </row>
    <row r="206" spans="1:25" s="29" customFormat="1" ht="15" hidden="1" customHeight="1" x14ac:dyDescent="0.25">
      <c r="A206" s="27" t="s">
        <v>254</v>
      </c>
      <c r="B206" s="27" t="s">
        <v>258</v>
      </c>
      <c r="C206" s="28"/>
      <c r="D206" s="28" t="s">
        <v>31</v>
      </c>
      <c r="E206" s="28"/>
      <c r="F206" s="28">
        <v>468</v>
      </c>
      <c r="G206" s="28">
        <v>2</v>
      </c>
      <c r="H206" s="28"/>
      <c r="I206" s="28"/>
      <c r="J206" s="28">
        <v>12.1</v>
      </c>
      <c r="K206" s="28">
        <v>40</v>
      </c>
      <c r="L206" s="28"/>
      <c r="M206" s="28"/>
      <c r="N206" s="28"/>
      <c r="O206" s="28"/>
      <c r="P206" s="149"/>
      <c r="Q206" s="149"/>
      <c r="R206" s="150"/>
      <c r="S206" s="150"/>
      <c r="T206" s="150"/>
      <c r="U206" s="150"/>
      <c r="V206" s="150"/>
      <c r="W206" s="150"/>
      <c r="X206" s="150"/>
      <c r="Y206" s="150"/>
    </row>
    <row r="207" spans="1:25" s="29" customFormat="1" ht="15" hidden="1" customHeight="1" x14ac:dyDescent="0.25">
      <c r="A207" s="27" t="s">
        <v>254</v>
      </c>
      <c r="B207" s="27" t="s">
        <v>259</v>
      </c>
      <c r="C207" s="28"/>
      <c r="D207" s="28" t="s">
        <v>260</v>
      </c>
      <c r="E207" s="28"/>
      <c r="F207" s="28">
        <v>281</v>
      </c>
      <c r="G207" s="28">
        <v>1</v>
      </c>
      <c r="H207" s="68"/>
      <c r="I207" s="28"/>
      <c r="J207" s="69">
        <v>14.782</v>
      </c>
      <c r="K207" s="220">
        <v>27</v>
      </c>
      <c r="L207" s="28"/>
      <c r="M207" s="28"/>
      <c r="N207" s="28"/>
      <c r="O207" s="28"/>
      <c r="P207" s="149"/>
      <c r="Q207" s="149"/>
      <c r="R207" s="150"/>
      <c r="S207" s="150"/>
      <c r="T207" s="150"/>
      <c r="U207" s="150"/>
      <c r="V207" s="150"/>
      <c r="W207" s="150"/>
      <c r="X207" s="150"/>
      <c r="Y207" s="150"/>
    </row>
    <row r="208" spans="1:25" s="29" customFormat="1" ht="15" hidden="1" customHeight="1" x14ac:dyDescent="0.25">
      <c r="A208" s="27" t="s">
        <v>254</v>
      </c>
      <c r="B208" s="27" t="s">
        <v>261</v>
      </c>
      <c r="C208" s="28"/>
      <c r="D208" s="28" t="s">
        <v>260</v>
      </c>
      <c r="E208" s="28"/>
      <c r="F208" s="28">
        <v>281</v>
      </c>
      <c r="G208" s="28">
        <v>1</v>
      </c>
      <c r="H208" s="68"/>
      <c r="I208" s="28"/>
      <c r="J208" s="69">
        <v>14.782</v>
      </c>
      <c r="K208" s="221"/>
      <c r="L208" s="28"/>
      <c r="M208" s="28"/>
      <c r="N208" s="28"/>
      <c r="O208" s="28"/>
      <c r="P208" s="149"/>
      <c r="Q208" s="149"/>
      <c r="R208" s="150"/>
      <c r="S208" s="150"/>
      <c r="T208" s="150"/>
      <c r="U208" s="150"/>
      <c r="V208" s="150"/>
      <c r="W208" s="150"/>
      <c r="X208" s="150"/>
      <c r="Y208" s="150"/>
    </row>
    <row r="209" spans="1:25" s="29" customFormat="1" ht="15" hidden="1" customHeight="1" x14ac:dyDescent="0.25">
      <c r="A209" s="27" t="s">
        <v>254</v>
      </c>
      <c r="B209" s="20" t="s">
        <v>262</v>
      </c>
      <c r="C209" s="22"/>
      <c r="D209" s="22" t="s">
        <v>113</v>
      </c>
      <c r="E209" s="22"/>
      <c r="F209" s="22">
        <v>468</v>
      </c>
      <c r="G209" s="22">
        <v>1</v>
      </c>
      <c r="H209" s="31"/>
      <c r="I209" s="22"/>
      <c r="J209" s="30">
        <v>5.51</v>
      </c>
      <c r="K209" s="70"/>
      <c r="L209" s="28"/>
      <c r="M209" s="28"/>
      <c r="N209" s="28"/>
      <c r="O209" s="28"/>
      <c r="P209" s="149"/>
      <c r="Q209" s="149"/>
      <c r="R209" s="150"/>
      <c r="S209" s="150"/>
      <c r="T209" s="150"/>
      <c r="U209" s="150"/>
      <c r="V209" s="150"/>
      <c r="W209" s="150"/>
      <c r="X209" s="150"/>
      <c r="Y209" s="150"/>
    </row>
    <row r="210" spans="1:25" s="29" customFormat="1" ht="15" hidden="1" customHeight="1" x14ac:dyDescent="0.25">
      <c r="A210" s="27" t="s">
        <v>254</v>
      </c>
      <c r="B210" s="27" t="s">
        <v>263</v>
      </c>
      <c r="C210" s="28"/>
      <c r="D210" s="28" t="s">
        <v>113</v>
      </c>
      <c r="E210" s="28"/>
      <c r="F210" s="28">
        <v>468</v>
      </c>
      <c r="G210" s="28">
        <v>1</v>
      </c>
      <c r="H210" s="68"/>
      <c r="I210" s="28"/>
      <c r="J210" s="69">
        <v>10.58</v>
      </c>
      <c r="K210" s="71">
        <v>13</v>
      </c>
      <c r="L210" s="28"/>
      <c r="M210" s="28"/>
      <c r="N210" s="28"/>
      <c r="O210" s="28"/>
      <c r="P210" s="149"/>
      <c r="Q210" s="149"/>
      <c r="R210" s="150"/>
      <c r="S210" s="150"/>
      <c r="T210" s="150"/>
      <c r="U210" s="150"/>
      <c r="V210" s="150"/>
      <c r="W210" s="150"/>
      <c r="X210" s="150"/>
      <c r="Y210" s="150"/>
    </row>
    <row r="211" spans="1:25" s="29" customFormat="1" ht="15" hidden="1" customHeight="1" x14ac:dyDescent="0.25">
      <c r="A211" s="27" t="s">
        <v>254</v>
      </c>
      <c r="B211" s="27" t="s">
        <v>264</v>
      </c>
      <c r="C211" s="28"/>
      <c r="D211" s="28" t="s">
        <v>265</v>
      </c>
      <c r="E211" s="28"/>
      <c r="F211" s="28">
        <v>298.10000000000002</v>
      </c>
      <c r="G211" s="28">
        <v>1</v>
      </c>
      <c r="H211" s="28"/>
      <c r="I211" s="28"/>
      <c r="J211" s="28">
        <v>5.6</v>
      </c>
      <c r="K211" s="220">
        <v>31</v>
      </c>
      <c r="L211" s="28"/>
      <c r="M211" s="28"/>
      <c r="N211" s="28"/>
      <c r="O211" s="28"/>
      <c r="P211" s="149"/>
      <c r="Q211" s="149"/>
      <c r="R211" s="150"/>
      <c r="S211" s="150"/>
      <c r="T211" s="150"/>
      <c r="U211" s="150"/>
      <c r="V211" s="150"/>
      <c r="W211" s="150"/>
      <c r="X211" s="150"/>
      <c r="Y211" s="150"/>
    </row>
    <row r="212" spans="1:25" s="29" customFormat="1" ht="15" hidden="1" customHeight="1" x14ac:dyDescent="0.25">
      <c r="A212" s="27" t="s">
        <v>254</v>
      </c>
      <c r="B212" s="27" t="s">
        <v>266</v>
      </c>
      <c r="C212" s="28"/>
      <c r="D212" s="28" t="s">
        <v>265</v>
      </c>
      <c r="E212" s="28"/>
      <c r="F212" s="28">
        <v>298.10000000000002</v>
      </c>
      <c r="G212" s="28">
        <v>1</v>
      </c>
      <c r="H212" s="28"/>
      <c r="I212" s="28"/>
      <c r="J212" s="28">
        <v>5.6</v>
      </c>
      <c r="K212" s="221"/>
      <c r="L212" s="28"/>
      <c r="M212" s="28"/>
      <c r="N212" s="28"/>
      <c r="O212" s="28"/>
      <c r="P212" s="149"/>
      <c r="Q212" s="149"/>
      <c r="R212" s="150"/>
      <c r="S212" s="150"/>
      <c r="T212" s="150"/>
      <c r="U212" s="150"/>
      <c r="V212" s="150"/>
      <c r="W212" s="150"/>
      <c r="X212" s="150"/>
      <c r="Y212" s="150"/>
    </row>
    <row r="213" spans="1:25" s="29" customFormat="1" hidden="1" x14ac:dyDescent="0.25">
      <c r="A213" s="27" t="s">
        <v>254</v>
      </c>
      <c r="B213" s="27" t="s">
        <v>267</v>
      </c>
      <c r="C213" s="28"/>
      <c r="D213" s="28" t="s">
        <v>268</v>
      </c>
      <c r="E213" s="28"/>
      <c r="F213" s="28">
        <v>468</v>
      </c>
      <c r="G213" s="28">
        <v>2</v>
      </c>
      <c r="H213" s="28"/>
      <c r="I213" s="28"/>
      <c r="J213" s="28">
        <v>4.8</v>
      </c>
      <c r="K213" s="28">
        <v>19</v>
      </c>
      <c r="L213" s="28"/>
      <c r="M213" s="28"/>
      <c r="N213" s="28"/>
      <c r="O213" s="28"/>
      <c r="P213" s="149"/>
      <c r="Q213" s="149"/>
      <c r="R213" s="150"/>
      <c r="S213" s="150"/>
      <c r="T213" s="150"/>
      <c r="U213" s="150"/>
      <c r="V213" s="150"/>
      <c r="W213" s="150"/>
      <c r="X213" s="150"/>
      <c r="Y213" s="150"/>
    </row>
    <row r="214" spans="1:25" s="29" customFormat="1" hidden="1" x14ac:dyDescent="0.25">
      <c r="A214" s="27" t="s">
        <v>254</v>
      </c>
      <c r="B214" s="27" t="s">
        <v>269</v>
      </c>
      <c r="C214" s="28"/>
      <c r="D214" s="28" t="s">
        <v>270</v>
      </c>
      <c r="E214" s="28"/>
      <c r="F214" s="28">
        <v>410</v>
      </c>
      <c r="G214" s="28">
        <v>1</v>
      </c>
      <c r="H214" s="28"/>
      <c r="I214" s="28"/>
      <c r="J214" s="28">
        <v>7.9</v>
      </c>
      <c r="K214" s="220">
        <v>29</v>
      </c>
      <c r="L214" s="28"/>
      <c r="M214" s="28"/>
      <c r="N214" s="28"/>
      <c r="O214" s="28"/>
      <c r="P214" s="149"/>
      <c r="Q214" s="149"/>
      <c r="R214" s="150"/>
      <c r="S214" s="150"/>
      <c r="T214" s="150"/>
      <c r="U214" s="150"/>
      <c r="V214" s="150"/>
      <c r="W214" s="150"/>
      <c r="X214" s="150"/>
      <c r="Y214" s="150"/>
    </row>
    <row r="215" spans="1:25" s="29" customFormat="1" hidden="1" x14ac:dyDescent="0.25">
      <c r="A215" s="27" t="s">
        <v>254</v>
      </c>
      <c r="B215" s="27" t="s">
        <v>271</v>
      </c>
      <c r="C215" s="28"/>
      <c r="D215" s="28" t="s">
        <v>270</v>
      </c>
      <c r="E215" s="28"/>
      <c r="F215" s="28">
        <v>410</v>
      </c>
      <c r="G215" s="28">
        <v>1</v>
      </c>
      <c r="H215" s="28"/>
      <c r="I215" s="28"/>
      <c r="J215" s="28">
        <v>7.9</v>
      </c>
      <c r="K215" s="221"/>
      <c r="L215" s="28"/>
      <c r="M215" s="28"/>
      <c r="N215" s="28"/>
      <c r="O215" s="28"/>
      <c r="P215" s="149"/>
      <c r="Q215" s="149"/>
      <c r="R215" s="150"/>
      <c r="S215" s="150"/>
      <c r="T215" s="150"/>
      <c r="U215" s="150"/>
      <c r="V215" s="150"/>
      <c r="W215" s="150"/>
      <c r="X215" s="150"/>
      <c r="Y215" s="150"/>
    </row>
    <row r="216" spans="1:25" s="29" customFormat="1" hidden="1" x14ac:dyDescent="0.25">
      <c r="A216" s="27" t="s">
        <v>254</v>
      </c>
      <c r="B216" s="27" t="s">
        <v>272</v>
      </c>
      <c r="C216" s="28"/>
      <c r="D216" s="28" t="s">
        <v>273</v>
      </c>
      <c r="E216" s="28"/>
      <c r="F216" s="28">
        <v>468</v>
      </c>
      <c r="G216" s="28">
        <v>2</v>
      </c>
      <c r="H216" s="28"/>
      <c r="I216" s="28"/>
      <c r="J216" s="28">
        <v>7.35</v>
      </c>
      <c r="K216" s="220">
        <v>11</v>
      </c>
      <c r="L216" s="28"/>
      <c r="M216" s="28"/>
      <c r="N216" s="28"/>
      <c r="O216" s="28"/>
      <c r="P216" s="149"/>
      <c r="Q216" s="149"/>
      <c r="R216" s="150"/>
      <c r="S216" s="150"/>
      <c r="T216" s="150"/>
      <c r="U216" s="150"/>
      <c r="V216" s="150"/>
      <c r="W216" s="150"/>
      <c r="X216" s="150"/>
      <c r="Y216" s="150"/>
    </row>
    <row r="217" spans="1:25" s="29" customFormat="1" hidden="1" x14ac:dyDescent="0.25">
      <c r="A217" s="27" t="s">
        <v>254</v>
      </c>
      <c r="B217" s="27" t="s">
        <v>274</v>
      </c>
      <c r="C217" s="28"/>
      <c r="D217" s="28" t="s">
        <v>273</v>
      </c>
      <c r="E217" s="28"/>
      <c r="F217" s="28">
        <v>468</v>
      </c>
      <c r="G217" s="28">
        <v>2</v>
      </c>
      <c r="H217" s="28"/>
      <c r="I217" s="28"/>
      <c r="J217" s="28">
        <v>7.35</v>
      </c>
      <c r="K217" s="221"/>
      <c r="L217" s="28"/>
      <c r="M217" s="28"/>
      <c r="N217" s="28"/>
      <c r="O217" s="28"/>
      <c r="P217" s="149"/>
      <c r="Q217" s="149"/>
      <c r="R217" s="150"/>
      <c r="S217" s="150"/>
      <c r="T217" s="150"/>
      <c r="U217" s="150"/>
      <c r="V217" s="150"/>
      <c r="W217" s="150"/>
      <c r="X217" s="150"/>
      <c r="Y217" s="150"/>
    </row>
    <row r="218" spans="1:25" s="29" customFormat="1" hidden="1" x14ac:dyDescent="0.25">
      <c r="A218" s="27" t="s">
        <v>254</v>
      </c>
      <c r="B218" s="27" t="s">
        <v>275</v>
      </c>
      <c r="C218" s="28"/>
      <c r="D218" s="28" t="s">
        <v>146</v>
      </c>
      <c r="E218" s="28"/>
      <c r="F218" s="28">
        <v>410</v>
      </c>
      <c r="G218" s="28">
        <v>2</v>
      </c>
      <c r="H218" s="28"/>
      <c r="I218" s="28"/>
      <c r="J218" s="28">
        <v>0.8</v>
      </c>
      <c r="K218" s="28">
        <v>1</v>
      </c>
      <c r="L218" s="28"/>
      <c r="M218" s="28"/>
      <c r="N218" s="28"/>
      <c r="O218" s="28"/>
      <c r="P218" s="149"/>
      <c r="Q218" s="149"/>
      <c r="R218" s="150"/>
      <c r="S218" s="150"/>
      <c r="T218" s="150"/>
      <c r="U218" s="150"/>
      <c r="V218" s="150"/>
      <c r="W218" s="150"/>
      <c r="X218" s="150"/>
      <c r="Y218" s="150"/>
    </row>
    <row r="219" spans="1:25" s="29" customFormat="1" hidden="1" x14ac:dyDescent="0.25">
      <c r="A219" s="27" t="s">
        <v>254</v>
      </c>
      <c r="B219" s="27" t="s">
        <v>276</v>
      </c>
      <c r="C219" s="28"/>
      <c r="D219" s="28" t="s">
        <v>277</v>
      </c>
      <c r="E219" s="28"/>
      <c r="F219" s="28">
        <v>468.5</v>
      </c>
      <c r="G219" s="28">
        <v>2</v>
      </c>
      <c r="H219" s="68"/>
      <c r="I219" s="28"/>
      <c r="J219" s="69">
        <v>6.375</v>
      </c>
      <c r="K219" s="220">
        <v>7</v>
      </c>
      <c r="L219" s="28"/>
      <c r="M219" s="28"/>
      <c r="N219" s="28"/>
      <c r="O219" s="28"/>
      <c r="P219" s="149"/>
      <c r="Q219" s="149"/>
      <c r="R219" s="150"/>
      <c r="S219" s="150"/>
      <c r="T219" s="150"/>
      <c r="U219" s="150"/>
      <c r="V219" s="150"/>
      <c r="W219" s="150"/>
      <c r="X219" s="150"/>
      <c r="Y219" s="150"/>
    </row>
    <row r="220" spans="1:25" s="29" customFormat="1" hidden="1" x14ac:dyDescent="0.25">
      <c r="A220" s="27" t="s">
        <v>254</v>
      </c>
      <c r="B220" s="27" t="s">
        <v>278</v>
      </c>
      <c r="C220" s="28"/>
      <c r="D220" s="28" t="s">
        <v>277</v>
      </c>
      <c r="E220" s="28"/>
      <c r="F220" s="28">
        <v>468.5</v>
      </c>
      <c r="G220" s="28">
        <v>2</v>
      </c>
      <c r="H220" s="68"/>
      <c r="I220" s="28"/>
      <c r="J220" s="69">
        <v>6.375</v>
      </c>
      <c r="K220" s="221"/>
      <c r="L220" s="28"/>
      <c r="M220" s="28"/>
      <c r="N220" s="28"/>
      <c r="O220" s="28"/>
      <c r="P220" s="149"/>
      <c r="Q220" s="149"/>
      <c r="R220" s="150"/>
      <c r="S220" s="150"/>
      <c r="T220" s="150"/>
      <c r="U220" s="150"/>
      <c r="V220" s="150"/>
      <c r="W220" s="150"/>
      <c r="X220" s="150"/>
      <c r="Y220" s="150"/>
    </row>
    <row r="221" spans="1:25" s="29" customFormat="1" hidden="1" x14ac:dyDescent="0.25">
      <c r="A221" s="27" t="s">
        <v>254</v>
      </c>
      <c r="B221" s="27" t="s">
        <v>279</v>
      </c>
      <c r="C221" s="28"/>
      <c r="D221" s="28" t="s">
        <v>36</v>
      </c>
      <c r="E221" s="28"/>
      <c r="F221" s="28">
        <v>428.9</v>
      </c>
      <c r="G221" s="28">
        <v>2</v>
      </c>
      <c r="H221" s="68"/>
      <c r="I221" s="28"/>
      <c r="J221" s="69">
        <v>6.375</v>
      </c>
      <c r="K221" s="28">
        <v>11</v>
      </c>
      <c r="L221" s="28"/>
      <c r="M221" s="28"/>
      <c r="N221" s="28"/>
      <c r="O221" s="28"/>
      <c r="P221" s="149"/>
      <c r="Q221" s="149"/>
      <c r="R221" s="150"/>
      <c r="S221" s="150"/>
      <c r="T221" s="150"/>
      <c r="U221" s="150"/>
      <c r="V221" s="150"/>
      <c r="W221" s="150"/>
      <c r="X221" s="150"/>
      <c r="Y221" s="150"/>
    </row>
    <row r="222" spans="1:25" s="29" customFormat="1" hidden="1" x14ac:dyDescent="0.25">
      <c r="A222" s="27" t="s">
        <v>254</v>
      </c>
      <c r="B222" s="27" t="s">
        <v>280</v>
      </c>
      <c r="C222" s="28"/>
      <c r="D222" s="28" t="s">
        <v>277</v>
      </c>
      <c r="E222" s="28"/>
      <c r="F222" s="28">
        <v>468.5</v>
      </c>
      <c r="G222" s="28">
        <v>2</v>
      </c>
      <c r="H222" s="28"/>
      <c r="I222" s="28"/>
      <c r="J222" s="28">
        <v>0.4</v>
      </c>
      <c r="K222" s="28">
        <v>3</v>
      </c>
      <c r="L222" s="28"/>
      <c r="M222" s="28"/>
      <c r="N222" s="28"/>
      <c r="O222" s="28"/>
      <c r="P222" s="149"/>
      <c r="Q222" s="149"/>
      <c r="R222" s="150"/>
      <c r="S222" s="150"/>
      <c r="T222" s="150"/>
      <c r="U222" s="150"/>
      <c r="V222" s="150"/>
      <c r="W222" s="150"/>
      <c r="X222" s="150"/>
      <c r="Y222" s="150"/>
    </row>
    <row r="223" spans="1:25" s="29" customFormat="1" hidden="1" x14ac:dyDescent="0.25">
      <c r="A223" s="27" t="s">
        <v>254</v>
      </c>
      <c r="B223" s="27" t="s">
        <v>281</v>
      </c>
      <c r="C223" s="28"/>
      <c r="D223" s="28" t="s">
        <v>31</v>
      </c>
      <c r="E223" s="28"/>
      <c r="F223" s="28">
        <v>468.5</v>
      </c>
      <c r="G223" s="28">
        <v>2</v>
      </c>
      <c r="H223" s="28"/>
      <c r="I223" s="28"/>
      <c r="J223" s="28">
        <v>5.55</v>
      </c>
      <c r="K223" s="28">
        <v>1</v>
      </c>
      <c r="L223" s="28"/>
      <c r="M223" s="28"/>
      <c r="N223" s="28"/>
      <c r="O223" s="28"/>
      <c r="P223" s="149"/>
      <c r="Q223" s="149"/>
      <c r="R223" s="150"/>
      <c r="S223" s="150"/>
      <c r="T223" s="150"/>
      <c r="U223" s="150"/>
      <c r="V223" s="150"/>
      <c r="W223" s="150"/>
      <c r="X223" s="150"/>
      <c r="Y223" s="150"/>
    </row>
    <row r="224" spans="1:25" s="29" customFormat="1" hidden="1" x14ac:dyDescent="0.25">
      <c r="A224" s="27" t="s">
        <v>254</v>
      </c>
      <c r="B224" s="27" t="s">
        <v>282</v>
      </c>
      <c r="C224" s="28"/>
      <c r="D224" s="28" t="s">
        <v>31</v>
      </c>
      <c r="E224" s="28"/>
      <c r="F224" s="28">
        <v>402.6</v>
      </c>
      <c r="G224" s="28">
        <v>2</v>
      </c>
      <c r="H224" s="28"/>
      <c r="I224" s="28"/>
      <c r="J224" s="72">
        <v>0.996</v>
      </c>
      <c r="K224" s="28">
        <v>2</v>
      </c>
      <c r="L224" s="28"/>
      <c r="M224" s="28"/>
      <c r="N224" s="28"/>
      <c r="O224" s="28"/>
      <c r="P224" s="149"/>
      <c r="Q224" s="149"/>
      <c r="R224" s="150"/>
      <c r="S224" s="150"/>
      <c r="T224" s="150"/>
      <c r="U224" s="150"/>
      <c r="V224" s="150"/>
      <c r="W224" s="150"/>
      <c r="X224" s="150"/>
      <c r="Y224" s="150"/>
    </row>
    <row r="225" spans="1:25" s="29" customFormat="1" hidden="1" x14ac:dyDescent="0.25">
      <c r="A225" s="27" t="s">
        <v>254</v>
      </c>
      <c r="B225" s="27" t="s">
        <v>283</v>
      </c>
      <c r="C225" s="28"/>
      <c r="D225" s="28" t="s">
        <v>277</v>
      </c>
      <c r="E225" s="28"/>
      <c r="F225" s="28">
        <v>468.5</v>
      </c>
      <c r="G225" s="28">
        <v>2</v>
      </c>
      <c r="H225" s="28"/>
      <c r="I225" s="28"/>
      <c r="J225" s="28">
        <v>5.71</v>
      </c>
      <c r="K225" s="220">
        <v>37</v>
      </c>
      <c r="L225" s="28"/>
      <c r="M225" s="28"/>
      <c r="N225" s="28"/>
      <c r="O225" s="28"/>
      <c r="P225" s="149"/>
      <c r="Q225" s="149"/>
      <c r="R225" s="150"/>
      <c r="S225" s="150"/>
      <c r="T225" s="150"/>
      <c r="U225" s="150"/>
      <c r="V225" s="150"/>
      <c r="W225" s="150"/>
      <c r="X225" s="150"/>
      <c r="Y225" s="150"/>
    </row>
    <row r="226" spans="1:25" s="29" customFormat="1" hidden="1" x14ac:dyDescent="0.25">
      <c r="A226" s="27" t="s">
        <v>254</v>
      </c>
      <c r="B226" s="27" t="s">
        <v>284</v>
      </c>
      <c r="C226" s="28"/>
      <c r="D226" s="28" t="s">
        <v>277</v>
      </c>
      <c r="E226" s="28"/>
      <c r="F226" s="28">
        <v>468.5</v>
      </c>
      <c r="G226" s="28">
        <v>2</v>
      </c>
      <c r="H226" s="28"/>
      <c r="I226" s="28"/>
      <c r="J226" s="28">
        <v>5.71</v>
      </c>
      <c r="K226" s="221"/>
      <c r="L226" s="28"/>
      <c r="M226" s="28"/>
      <c r="N226" s="28"/>
      <c r="O226" s="28"/>
      <c r="P226" s="149"/>
      <c r="Q226" s="149"/>
      <c r="R226" s="150"/>
      <c r="S226" s="150"/>
      <c r="T226" s="150"/>
      <c r="U226" s="150"/>
      <c r="V226" s="150"/>
      <c r="W226" s="150"/>
      <c r="X226" s="150"/>
      <c r="Y226" s="150"/>
    </row>
    <row r="227" spans="1:25" s="29" customFormat="1" hidden="1" x14ac:dyDescent="0.25">
      <c r="A227" s="27" t="s">
        <v>254</v>
      </c>
      <c r="B227" s="27" t="s">
        <v>285</v>
      </c>
      <c r="C227" s="28"/>
      <c r="D227" s="28" t="s">
        <v>146</v>
      </c>
      <c r="E227" s="28"/>
      <c r="F227" s="28">
        <v>414</v>
      </c>
      <c r="G227" s="28">
        <v>2</v>
      </c>
      <c r="H227" s="28"/>
      <c r="I227" s="28"/>
      <c r="J227" s="28">
        <v>6.1</v>
      </c>
      <c r="K227" s="28">
        <v>12</v>
      </c>
      <c r="L227" s="28"/>
      <c r="M227" s="28"/>
      <c r="N227" s="28"/>
      <c r="O227" s="28"/>
      <c r="P227" s="149"/>
      <c r="Q227" s="149"/>
      <c r="R227" s="150"/>
      <c r="S227" s="150"/>
      <c r="T227" s="150"/>
      <c r="U227" s="150"/>
      <c r="V227" s="150"/>
      <c r="W227" s="150"/>
      <c r="X227" s="150"/>
      <c r="Y227" s="150"/>
    </row>
    <row r="228" spans="1:25" s="29" customFormat="1" hidden="1" x14ac:dyDescent="0.25">
      <c r="A228" s="27" t="s">
        <v>254</v>
      </c>
      <c r="B228" s="27" t="s">
        <v>286</v>
      </c>
      <c r="C228" s="28"/>
      <c r="D228" s="28" t="s">
        <v>146</v>
      </c>
      <c r="E228" s="28"/>
      <c r="F228" s="28">
        <v>410</v>
      </c>
      <c r="G228" s="28">
        <v>2</v>
      </c>
      <c r="H228" s="28"/>
      <c r="I228" s="28"/>
      <c r="J228" s="28">
        <v>6.19</v>
      </c>
      <c r="K228" s="220">
        <v>11</v>
      </c>
      <c r="L228" s="28"/>
      <c r="M228" s="28"/>
      <c r="N228" s="28"/>
      <c r="O228" s="28"/>
      <c r="P228" s="149"/>
      <c r="Q228" s="149"/>
      <c r="R228" s="150"/>
      <c r="S228" s="150"/>
      <c r="T228" s="150"/>
      <c r="U228" s="150"/>
      <c r="V228" s="150"/>
      <c r="W228" s="150"/>
      <c r="X228" s="150"/>
      <c r="Y228" s="150"/>
    </row>
    <row r="229" spans="1:25" s="29" customFormat="1" hidden="1" x14ac:dyDescent="0.25">
      <c r="A229" s="27" t="s">
        <v>254</v>
      </c>
      <c r="B229" s="27" t="s">
        <v>287</v>
      </c>
      <c r="C229" s="28"/>
      <c r="D229" s="28" t="s">
        <v>146</v>
      </c>
      <c r="E229" s="28"/>
      <c r="F229" s="28">
        <v>410</v>
      </c>
      <c r="G229" s="28">
        <v>2</v>
      </c>
      <c r="H229" s="28"/>
      <c r="I229" s="28"/>
      <c r="J229" s="28">
        <v>6.19</v>
      </c>
      <c r="K229" s="221"/>
      <c r="L229" s="28"/>
      <c r="M229" s="28"/>
      <c r="N229" s="28"/>
      <c r="O229" s="28"/>
      <c r="P229" s="149"/>
      <c r="Q229" s="149"/>
      <c r="R229" s="150"/>
      <c r="S229" s="150"/>
      <c r="T229" s="150"/>
      <c r="U229" s="150"/>
      <c r="V229" s="150"/>
      <c r="W229" s="150"/>
      <c r="X229" s="150"/>
      <c r="Y229" s="150"/>
    </row>
    <row r="230" spans="1:25" s="29" customFormat="1" hidden="1" x14ac:dyDescent="0.25">
      <c r="A230" s="27" t="s">
        <v>254</v>
      </c>
      <c r="B230" s="27" t="s">
        <v>288</v>
      </c>
      <c r="C230" s="28"/>
      <c r="D230" s="28" t="s">
        <v>277</v>
      </c>
      <c r="E230" s="28"/>
      <c r="F230" s="28">
        <v>410</v>
      </c>
      <c r="G230" s="28">
        <v>2</v>
      </c>
      <c r="H230" s="28"/>
      <c r="I230" s="28"/>
      <c r="J230" s="28">
        <v>4.5199999999999996</v>
      </c>
      <c r="K230" s="220">
        <v>12</v>
      </c>
      <c r="L230" s="28"/>
      <c r="M230" s="28"/>
      <c r="N230" s="28"/>
      <c r="O230" s="28"/>
      <c r="P230" s="149"/>
      <c r="Q230" s="149"/>
      <c r="R230" s="150"/>
      <c r="S230" s="150"/>
      <c r="T230" s="150"/>
      <c r="U230" s="150"/>
      <c r="V230" s="150"/>
      <c r="W230" s="150"/>
      <c r="X230" s="150"/>
      <c r="Y230" s="150"/>
    </row>
    <row r="231" spans="1:25" s="29" customFormat="1" hidden="1" x14ac:dyDescent="0.25">
      <c r="A231" s="27" t="s">
        <v>254</v>
      </c>
      <c r="B231" s="27" t="s">
        <v>289</v>
      </c>
      <c r="C231" s="28"/>
      <c r="D231" s="28" t="s">
        <v>277</v>
      </c>
      <c r="E231" s="28"/>
      <c r="F231" s="28">
        <v>410</v>
      </c>
      <c r="G231" s="28">
        <v>2</v>
      </c>
      <c r="H231" s="28"/>
      <c r="I231" s="28"/>
      <c r="J231" s="28">
        <v>4.5199999999999996</v>
      </c>
      <c r="K231" s="221"/>
      <c r="L231" s="28"/>
      <c r="M231" s="28"/>
      <c r="N231" s="28"/>
      <c r="O231" s="28"/>
      <c r="P231" s="149"/>
      <c r="Q231" s="149"/>
      <c r="R231" s="150"/>
      <c r="S231" s="150"/>
      <c r="T231" s="150"/>
      <c r="U231" s="150"/>
      <c r="V231" s="150"/>
      <c r="W231" s="150"/>
      <c r="X231" s="150"/>
      <c r="Y231" s="150"/>
    </row>
    <row r="232" spans="1:25" s="29" customFormat="1" hidden="1" x14ac:dyDescent="0.25">
      <c r="A232" s="27" t="s">
        <v>254</v>
      </c>
      <c r="B232" s="27" t="s">
        <v>290</v>
      </c>
      <c r="C232" s="28"/>
      <c r="D232" s="28" t="s">
        <v>146</v>
      </c>
      <c r="E232" s="28"/>
      <c r="F232" s="28">
        <v>410</v>
      </c>
      <c r="G232" s="28">
        <v>2</v>
      </c>
      <c r="H232" s="28"/>
      <c r="I232" s="28"/>
      <c r="J232" s="28">
        <v>5.0999999999999996</v>
      </c>
      <c r="K232" s="220">
        <v>23</v>
      </c>
      <c r="L232" s="28"/>
      <c r="M232" s="28"/>
      <c r="N232" s="28"/>
      <c r="O232" s="28"/>
      <c r="P232" s="149"/>
      <c r="Q232" s="149"/>
      <c r="R232" s="150"/>
      <c r="S232" s="150"/>
      <c r="T232" s="150"/>
      <c r="U232" s="150"/>
      <c r="V232" s="150"/>
      <c r="W232" s="150"/>
      <c r="X232" s="150"/>
      <c r="Y232" s="150"/>
    </row>
    <row r="233" spans="1:25" s="29" customFormat="1" hidden="1" x14ac:dyDescent="0.25">
      <c r="A233" s="27" t="s">
        <v>254</v>
      </c>
      <c r="B233" s="27" t="s">
        <v>291</v>
      </c>
      <c r="C233" s="28"/>
      <c r="D233" s="28" t="s">
        <v>146</v>
      </c>
      <c r="E233" s="28"/>
      <c r="F233" s="28">
        <v>410</v>
      </c>
      <c r="G233" s="28">
        <v>2</v>
      </c>
      <c r="H233" s="28"/>
      <c r="I233" s="28"/>
      <c r="J233" s="28">
        <v>5.0999999999999996</v>
      </c>
      <c r="K233" s="221"/>
      <c r="L233" s="28"/>
      <c r="M233" s="28"/>
      <c r="N233" s="28"/>
      <c r="O233" s="28"/>
      <c r="P233" s="149"/>
      <c r="Q233" s="149"/>
      <c r="R233" s="150"/>
      <c r="S233" s="150"/>
      <c r="T233" s="150"/>
      <c r="U233" s="150"/>
      <c r="V233" s="150"/>
      <c r="W233" s="150"/>
      <c r="X233" s="150"/>
      <c r="Y233" s="150"/>
    </row>
    <row r="234" spans="1:25" s="29" customFormat="1" hidden="1" x14ac:dyDescent="0.25">
      <c r="A234" s="27" t="s">
        <v>254</v>
      </c>
      <c r="B234" s="27" t="s">
        <v>292</v>
      </c>
      <c r="C234" s="28"/>
      <c r="D234" s="28" t="s">
        <v>128</v>
      </c>
      <c r="E234" s="28"/>
      <c r="F234" s="28">
        <v>410</v>
      </c>
      <c r="G234" s="28">
        <v>1</v>
      </c>
      <c r="H234" s="28"/>
      <c r="I234" s="28"/>
      <c r="J234" s="28">
        <v>11.48</v>
      </c>
      <c r="K234" s="220">
        <v>4</v>
      </c>
      <c r="L234" s="28"/>
      <c r="M234" s="28"/>
      <c r="N234" s="28"/>
      <c r="O234" s="28"/>
      <c r="P234" s="149"/>
      <c r="Q234" s="149"/>
      <c r="R234" s="150"/>
      <c r="S234" s="150"/>
      <c r="T234" s="150"/>
      <c r="U234" s="150"/>
      <c r="V234" s="150"/>
      <c r="W234" s="150"/>
      <c r="X234" s="150"/>
      <c r="Y234" s="150"/>
    </row>
    <row r="235" spans="1:25" s="29" customFormat="1" hidden="1" x14ac:dyDescent="0.25">
      <c r="A235" s="27" t="s">
        <v>254</v>
      </c>
      <c r="B235" s="27" t="s">
        <v>293</v>
      </c>
      <c r="C235" s="28"/>
      <c r="D235" s="28" t="s">
        <v>128</v>
      </c>
      <c r="E235" s="28"/>
      <c r="F235" s="28">
        <v>410</v>
      </c>
      <c r="G235" s="28">
        <v>1</v>
      </c>
      <c r="H235" s="28"/>
      <c r="I235" s="28"/>
      <c r="J235" s="28">
        <v>11.48</v>
      </c>
      <c r="K235" s="221"/>
      <c r="L235" s="28"/>
      <c r="M235" s="28"/>
      <c r="N235" s="28"/>
      <c r="O235" s="28"/>
      <c r="P235" s="149"/>
      <c r="Q235" s="149"/>
      <c r="R235" s="150"/>
      <c r="S235" s="150"/>
      <c r="T235" s="150"/>
      <c r="U235" s="150"/>
      <c r="V235" s="150"/>
      <c r="W235" s="150"/>
      <c r="X235" s="150"/>
      <c r="Y235" s="150"/>
    </row>
    <row r="236" spans="1:25" s="29" customFormat="1" hidden="1" x14ac:dyDescent="0.25">
      <c r="A236" s="27" t="s">
        <v>254</v>
      </c>
      <c r="B236" s="27" t="s">
        <v>294</v>
      </c>
      <c r="C236" s="28"/>
      <c r="D236" s="28" t="s">
        <v>277</v>
      </c>
      <c r="E236" s="28"/>
      <c r="F236" s="28">
        <v>468.5</v>
      </c>
      <c r="G236" s="28">
        <v>2</v>
      </c>
      <c r="H236" s="28"/>
      <c r="I236" s="28"/>
      <c r="J236" s="28">
        <v>4.4000000000000004</v>
      </c>
      <c r="K236" s="28">
        <v>13</v>
      </c>
      <c r="L236" s="28"/>
      <c r="M236" s="28"/>
      <c r="N236" s="28"/>
      <c r="O236" s="28"/>
      <c r="P236" s="149"/>
      <c r="Q236" s="149"/>
      <c r="R236" s="150"/>
      <c r="S236" s="150"/>
      <c r="T236" s="150"/>
      <c r="U236" s="150"/>
      <c r="V236" s="150"/>
      <c r="W236" s="150"/>
      <c r="X236" s="150"/>
      <c r="Y236" s="150"/>
    </row>
    <row r="237" spans="1:25" s="29" customFormat="1" hidden="1" x14ac:dyDescent="0.25">
      <c r="A237" s="27" t="s">
        <v>254</v>
      </c>
      <c r="B237" s="27" t="s">
        <v>295</v>
      </c>
      <c r="C237" s="28"/>
      <c r="D237" s="28" t="s">
        <v>49</v>
      </c>
      <c r="E237" s="28"/>
      <c r="F237" s="28">
        <v>468.5</v>
      </c>
      <c r="G237" s="28">
        <v>2</v>
      </c>
      <c r="H237" s="28"/>
      <c r="I237" s="28"/>
      <c r="J237" s="28">
        <v>0.41</v>
      </c>
      <c r="K237" s="28">
        <v>1</v>
      </c>
      <c r="L237" s="28"/>
      <c r="M237" s="28"/>
      <c r="N237" s="28"/>
      <c r="O237" s="28"/>
      <c r="P237" s="149"/>
      <c r="Q237" s="149"/>
      <c r="R237" s="150"/>
      <c r="S237" s="150"/>
      <c r="T237" s="150"/>
      <c r="U237" s="150"/>
      <c r="V237" s="150"/>
      <c r="W237" s="150"/>
      <c r="X237" s="150"/>
      <c r="Y237" s="150"/>
    </row>
    <row r="238" spans="1:25" hidden="1" x14ac:dyDescent="0.25">
      <c r="A238" s="27" t="s">
        <v>254</v>
      </c>
      <c r="B238" s="27" t="s">
        <v>296</v>
      </c>
      <c r="C238" s="28"/>
      <c r="D238" s="28" t="s">
        <v>49</v>
      </c>
      <c r="E238" s="28"/>
      <c r="F238" s="28">
        <v>468.5</v>
      </c>
      <c r="G238" s="28">
        <v>2</v>
      </c>
      <c r="H238" s="28"/>
      <c r="I238" s="28"/>
      <c r="J238" s="28">
        <v>0.41</v>
      </c>
      <c r="K238" s="28">
        <v>1</v>
      </c>
      <c r="L238" s="28"/>
      <c r="M238" s="28"/>
      <c r="N238" s="28"/>
      <c r="O238" s="28"/>
      <c r="P238" s="147"/>
      <c r="Q238" s="147"/>
      <c r="R238" s="148"/>
      <c r="S238" s="148"/>
      <c r="T238" s="148"/>
      <c r="U238" s="148"/>
      <c r="V238" s="148"/>
      <c r="W238" s="148"/>
      <c r="X238" s="148"/>
      <c r="Y238" s="148"/>
    </row>
    <row r="239" spans="1:25" s="29" customFormat="1" hidden="1" x14ac:dyDescent="0.25">
      <c r="A239" s="27" t="s">
        <v>254</v>
      </c>
      <c r="B239" s="27" t="s">
        <v>297</v>
      </c>
      <c r="C239" s="28"/>
      <c r="D239" s="28" t="s">
        <v>298</v>
      </c>
      <c r="E239" s="28"/>
      <c r="F239" s="28">
        <v>410</v>
      </c>
      <c r="G239" s="28">
        <v>1</v>
      </c>
      <c r="H239" s="28"/>
      <c r="I239" s="28"/>
      <c r="J239" s="28">
        <v>6</v>
      </c>
      <c r="K239" s="28">
        <v>31</v>
      </c>
      <c r="L239" s="28"/>
      <c r="M239" s="28"/>
      <c r="N239" s="28"/>
      <c r="O239" s="28"/>
      <c r="P239" s="149"/>
      <c r="Q239" s="149"/>
      <c r="R239" s="150"/>
      <c r="S239" s="150"/>
      <c r="T239" s="150"/>
      <c r="U239" s="150"/>
      <c r="V239" s="150"/>
      <c r="W239" s="150"/>
      <c r="X239" s="150"/>
      <c r="Y239" s="150"/>
    </row>
    <row r="240" spans="1:25" s="29" customFormat="1" hidden="1" x14ac:dyDescent="0.25">
      <c r="A240" s="27" t="s">
        <v>254</v>
      </c>
      <c r="B240" s="27" t="s">
        <v>299</v>
      </c>
      <c r="C240" s="28"/>
      <c r="D240" s="28" t="s">
        <v>300</v>
      </c>
      <c r="E240" s="28"/>
      <c r="F240" s="28">
        <v>428.8</v>
      </c>
      <c r="G240" s="28">
        <v>2</v>
      </c>
      <c r="H240" s="28"/>
      <c r="I240" s="28"/>
      <c r="J240" s="28">
        <v>2.4500000000000002</v>
      </c>
      <c r="K240" s="220">
        <v>11</v>
      </c>
      <c r="L240" s="28"/>
      <c r="M240" s="28"/>
      <c r="N240" s="28"/>
      <c r="O240" s="28"/>
      <c r="P240" s="149"/>
      <c r="Q240" s="149"/>
      <c r="R240" s="150"/>
      <c r="S240" s="150"/>
      <c r="T240" s="150"/>
      <c r="U240" s="150"/>
      <c r="V240" s="150"/>
      <c r="W240" s="150"/>
      <c r="X240" s="150"/>
      <c r="Y240" s="150"/>
    </row>
    <row r="241" spans="1:25" s="29" customFormat="1" hidden="1" x14ac:dyDescent="0.25">
      <c r="A241" s="27" t="s">
        <v>254</v>
      </c>
      <c r="B241" s="27" t="s">
        <v>301</v>
      </c>
      <c r="C241" s="28"/>
      <c r="D241" s="28" t="s">
        <v>300</v>
      </c>
      <c r="E241" s="28"/>
      <c r="F241" s="28">
        <v>428.8</v>
      </c>
      <c r="G241" s="28">
        <v>2</v>
      </c>
      <c r="H241" s="28"/>
      <c r="I241" s="28"/>
      <c r="J241" s="28">
        <v>2.4500000000000002</v>
      </c>
      <c r="K241" s="221"/>
      <c r="L241" s="28"/>
      <c r="M241" s="28"/>
      <c r="N241" s="28"/>
      <c r="O241" s="28"/>
      <c r="P241" s="149"/>
      <c r="Q241" s="149"/>
      <c r="R241" s="150"/>
      <c r="S241" s="150"/>
      <c r="T241" s="150"/>
      <c r="U241" s="150"/>
      <c r="V241" s="150"/>
      <c r="W241" s="150"/>
      <c r="X241" s="150"/>
      <c r="Y241" s="150"/>
    </row>
    <row r="242" spans="1:25" s="29" customFormat="1" hidden="1" x14ac:dyDescent="0.25">
      <c r="A242" s="27" t="s">
        <v>254</v>
      </c>
      <c r="B242" s="27" t="s">
        <v>302</v>
      </c>
      <c r="C242" s="28"/>
      <c r="D242" s="28" t="s">
        <v>128</v>
      </c>
      <c r="E242" s="28"/>
      <c r="F242" s="28">
        <v>410</v>
      </c>
      <c r="G242" s="28">
        <v>1</v>
      </c>
      <c r="H242" s="28"/>
      <c r="I242" s="28"/>
      <c r="J242" s="28">
        <v>3</v>
      </c>
      <c r="K242" s="28">
        <v>8</v>
      </c>
      <c r="L242" s="28"/>
      <c r="M242" s="28"/>
      <c r="N242" s="28"/>
      <c r="O242" s="28"/>
      <c r="P242" s="149"/>
      <c r="Q242" s="149"/>
      <c r="R242" s="150"/>
      <c r="S242" s="150"/>
      <c r="T242" s="150"/>
      <c r="U242" s="150"/>
      <c r="V242" s="150"/>
      <c r="W242" s="150"/>
      <c r="X242" s="150"/>
      <c r="Y242" s="150"/>
    </row>
    <row r="243" spans="1:25" s="29" customFormat="1" hidden="1" x14ac:dyDescent="0.25">
      <c r="A243" s="27" t="s">
        <v>254</v>
      </c>
      <c r="B243" s="27" t="s">
        <v>303</v>
      </c>
      <c r="C243" s="28"/>
      <c r="D243" s="28" t="s">
        <v>128</v>
      </c>
      <c r="E243" s="28"/>
      <c r="F243" s="28">
        <v>410</v>
      </c>
      <c r="G243" s="28">
        <v>1</v>
      </c>
      <c r="H243" s="28"/>
      <c r="I243" s="28"/>
      <c r="J243" s="28">
        <v>3</v>
      </c>
      <c r="K243" s="28">
        <v>25</v>
      </c>
      <c r="L243" s="28"/>
      <c r="M243" s="28"/>
      <c r="N243" s="28"/>
      <c r="O243" s="28"/>
      <c r="P243" s="149"/>
      <c r="Q243" s="149"/>
      <c r="R243" s="150"/>
      <c r="S243" s="150"/>
      <c r="T243" s="150"/>
      <c r="U243" s="150"/>
      <c r="V243" s="150"/>
      <c r="W243" s="150"/>
      <c r="X243" s="150"/>
      <c r="Y243" s="150"/>
    </row>
    <row r="244" spans="1:25" s="29" customFormat="1" hidden="1" x14ac:dyDescent="0.25">
      <c r="A244" s="27" t="s">
        <v>254</v>
      </c>
      <c r="B244" s="27" t="s">
        <v>304</v>
      </c>
      <c r="C244" s="28"/>
      <c r="D244" s="28"/>
      <c r="E244" s="28" t="s">
        <v>305</v>
      </c>
      <c r="F244" s="28">
        <v>240</v>
      </c>
      <c r="G244" s="28">
        <v>1</v>
      </c>
      <c r="H244" s="28"/>
      <c r="I244" s="28"/>
      <c r="J244" s="28">
        <v>1.9</v>
      </c>
      <c r="K244" s="28"/>
      <c r="L244" s="28"/>
      <c r="M244" s="28"/>
      <c r="N244" s="28"/>
      <c r="O244" s="28"/>
      <c r="P244" s="149"/>
      <c r="Q244" s="149"/>
      <c r="R244" s="150"/>
      <c r="S244" s="150"/>
      <c r="T244" s="150"/>
      <c r="U244" s="150"/>
      <c r="V244" s="150"/>
      <c r="W244" s="150"/>
      <c r="X244" s="150"/>
      <c r="Y244" s="150"/>
    </row>
    <row r="245" spans="1:25" s="29" customFormat="1" hidden="1" x14ac:dyDescent="0.25">
      <c r="A245" s="27" t="s">
        <v>254</v>
      </c>
      <c r="B245" s="27" t="s">
        <v>306</v>
      </c>
      <c r="C245" s="28"/>
      <c r="D245" s="28"/>
      <c r="E245" s="28" t="s">
        <v>305</v>
      </c>
      <c r="F245" s="28">
        <v>240</v>
      </c>
      <c r="G245" s="28">
        <v>1</v>
      </c>
      <c r="H245" s="28"/>
      <c r="I245" s="28"/>
      <c r="J245" s="28">
        <v>5.5</v>
      </c>
      <c r="K245" s="28"/>
      <c r="L245" s="28"/>
      <c r="M245" s="28"/>
      <c r="N245" s="28"/>
      <c r="O245" s="28"/>
      <c r="P245" s="149"/>
      <c r="Q245" s="149"/>
      <c r="R245" s="150"/>
      <c r="S245" s="150"/>
      <c r="T245" s="150"/>
      <c r="U245" s="150"/>
      <c r="V245" s="150"/>
      <c r="W245" s="150"/>
      <c r="X245" s="150"/>
      <c r="Y245" s="150"/>
    </row>
    <row r="246" spans="1:25" s="29" customFormat="1" hidden="1" x14ac:dyDescent="0.25">
      <c r="A246" s="27" t="s">
        <v>254</v>
      </c>
      <c r="B246" s="27" t="s">
        <v>307</v>
      </c>
      <c r="C246" s="28"/>
      <c r="D246" s="28"/>
      <c r="E246" s="28" t="s">
        <v>305</v>
      </c>
      <c r="F246" s="28">
        <v>240</v>
      </c>
      <c r="G246" s="28">
        <v>1</v>
      </c>
      <c r="H246" s="28"/>
      <c r="I246" s="28"/>
      <c r="J246" s="28">
        <v>5.5</v>
      </c>
      <c r="K246" s="28"/>
      <c r="L246" s="28"/>
      <c r="M246" s="28"/>
      <c r="N246" s="28"/>
      <c r="O246" s="28"/>
      <c r="P246" s="149"/>
      <c r="Q246" s="149"/>
      <c r="R246" s="150"/>
      <c r="S246" s="150"/>
      <c r="T246" s="150"/>
      <c r="U246" s="150"/>
      <c r="V246" s="150"/>
      <c r="W246" s="150"/>
      <c r="X246" s="150"/>
      <c r="Y246" s="150"/>
    </row>
    <row r="247" spans="1:25" s="29" customFormat="1" hidden="1" x14ac:dyDescent="0.25">
      <c r="A247" s="27" t="s">
        <v>254</v>
      </c>
      <c r="B247" s="27" t="s">
        <v>308</v>
      </c>
      <c r="C247" s="28"/>
      <c r="D247" s="28"/>
      <c r="E247" s="28" t="s">
        <v>305</v>
      </c>
      <c r="F247" s="28">
        <v>240</v>
      </c>
      <c r="G247" s="28">
        <v>1</v>
      </c>
      <c r="H247" s="28"/>
      <c r="I247" s="28"/>
      <c r="J247" s="28">
        <v>2.8</v>
      </c>
      <c r="K247" s="28"/>
      <c r="L247" s="28"/>
      <c r="M247" s="28"/>
      <c r="N247" s="28"/>
      <c r="O247" s="28"/>
      <c r="P247" s="149"/>
      <c r="Q247" s="149"/>
      <c r="R247" s="150"/>
      <c r="S247" s="150"/>
      <c r="T247" s="150"/>
      <c r="U247" s="150"/>
      <c r="V247" s="150"/>
      <c r="W247" s="150"/>
      <c r="X247" s="150"/>
      <c r="Y247" s="150"/>
    </row>
    <row r="248" spans="1:25" s="29" customFormat="1" hidden="1" x14ac:dyDescent="0.25">
      <c r="A248" s="27" t="s">
        <v>254</v>
      </c>
      <c r="B248" s="27" t="s">
        <v>309</v>
      </c>
      <c r="C248" s="28"/>
      <c r="D248" s="28"/>
      <c r="E248" s="28" t="s">
        <v>305</v>
      </c>
      <c r="F248" s="28">
        <v>240</v>
      </c>
      <c r="G248" s="28">
        <v>1</v>
      </c>
      <c r="H248" s="28"/>
      <c r="I248" s="28"/>
      <c r="J248" s="28">
        <v>2.8</v>
      </c>
      <c r="K248" s="28"/>
      <c r="L248" s="28"/>
      <c r="M248" s="28"/>
      <c r="N248" s="28"/>
      <c r="O248" s="28"/>
      <c r="P248" s="149"/>
      <c r="Q248" s="149"/>
      <c r="R248" s="150"/>
      <c r="S248" s="150"/>
      <c r="T248" s="150"/>
      <c r="U248" s="150"/>
      <c r="V248" s="150"/>
      <c r="W248" s="150"/>
      <c r="X248" s="150"/>
      <c r="Y248" s="150"/>
    </row>
    <row r="249" spans="1:25" s="29" customFormat="1" hidden="1" x14ac:dyDescent="0.25">
      <c r="A249" s="27" t="s">
        <v>254</v>
      </c>
      <c r="B249" s="27" t="s">
        <v>310</v>
      </c>
      <c r="C249" s="28"/>
      <c r="D249" s="28"/>
      <c r="E249" s="28" t="s">
        <v>311</v>
      </c>
      <c r="F249" s="28">
        <v>800</v>
      </c>
      <c r="G249" s="28">
        <v>1</v>
      </c>
      <c r="H249" s="28"/>
      <c r="I249" s="28"/>
      <c r="J249" s="28">
        <v>14</v>
      </c>
      <c r="K249" s="28"/>
      <c r="L249" s="28"/>
      <c r="M249" s="28"/>
      <c r="N249" s="28"/>
      <c r="O249" s="28"/>
      <c r="P249" s="149"/>
      <c r="Q249" s="149"/>
      <c r="R249" s="150"/>
      <c r="S249" s="150"/>
      <c r="T249" s="150"/>
      <c r="U249" s="150"/>
      <c r="V249" s="150"/>
      <c r="W249" s="150"/>
      <c r="X249" s="150"/>
      <c r="Y249" s="150"/>
    </row>
    <row r="250" spans="1:25" s="29" customFormat="1" hidden="1" x14ac:dyDescent="0.25">
      <c r="A250" s="27" t="s">
        <v>254</v>
      </c>
      <c r="B250" s="27" t="s">
        <v>312</v>
      </c>
      <c r="C250" s="28"/>
      <c r="D250" s="28"/>
      <c r="E250" s="28" t="s">
        <v>311</v>
      </c>
      <c r="F250" s="28">
        <v>800</v>
      </c>
      <c r="G250" s="28">
        <v>1</v>
      </c>
      <c r="H250" s="28"/>
      <c r="I250" s="28"/>
      <c r="J250" s="28">
        <v>14</v>
      </c>
      <c r="K250" s="28"/>
      <c r="L250" s="28"/>
      <c r="M250" s="28"/>
      <c r="N250" s="28"/>
      <c r="O250" s="28"/>
      <c r="P250" s="149"/>
      <c r="Q250" s="149"/>
      <c r="R250" s="150"/>
      <c r="S250" s="150"/>
      <c r="T250" s="150"/>
      <c r="U250" s="150"/>
      <c r="V250" s="150"/>
      <c r="W250" s="150"/>
      <c r="X250" s="150"/>
      <c r="Y250" s="150"/>
    </row>
    <row r="251" spans="1:25" s="29" customFormat="1" hidden="1" x14ac:dyDescent="0.25">
      <c r="A251" s="27" t="s">
        <v>254</v>
      </c>
      <c r="B251" s="27" t="s">
        <v>313</v>
      </c>
      <c r="C251" s="28"/>
      <c r="D251" s="28"/>
      <c r="E251" s="28" t="s">
        <v>305</v>
      </c>
      <c r="F251" s="28">
        <v>240</v>
      </c>
      <c r="G251" s="28">
        <v>1</v>
      </c>
      <c r="H251" s="28"/>
      <c r="I251" s="28"/>
      <c r="J251" s="28">
        <v>5.4</v>
      </c>
      <c r="K251" s="28"/>
      <c r="L251" s="28"/>
      <c r="M251" s="28"/>
      <c r="N251" s="28"/>
      <c r="O251" s="28"/>
      <c r="P251" s="149"/>
      <c r="Q251" s="149"/>
      <c r="R251" s="150"/>
      <c r="S251" s="150"/>
      <c r="T251" s="150"/>
      <c r="U251" s="150"/>
      <c r="V251" s="150"/>
      <c r="W251" s="150"/>
      <c r="X251" s="150"/>
      <c r="Y251" s="150"/>
    </row>
    <row r="252" spans="1:25" s="29" customFormat="1" hidden="1" x14ac:dyDescent="0.25">
      <c r="A252" s="27" t="s">
        <v>254</v>
      </c>
      <c r="B252" s="27" t="s">
        <v>314</v>
      </c>
      <c r="C252" s="28"/>
      <c r="D252" s="28"/>
      <c r="E252" s="28" t="s">
        <v>305</v>
      </c>
      <c r="F252" s="28">
        <v>240</v>
      </c>
      <c r="G252" s="28">
        <v>1</v>
      </c>
      <c r="H252" s="28"/>
      <c r="I252" s="28"/>
      <c r="J252" s="28">
        <v>5.3</v>
      </c>
      <c r="K252" s="28"/>
      <c r="L252" s="28"/>
      <c r="M252" s="28"/>
      <c r="N252" s="28"/>
      <c r="O252" s="28"/>
      <c r="P252" s="149"/>
      <c r="Q252" s="149"/>
      <c r="R252" s="150"/>
      <c r="S252" s="150"/>
      <c r="T252" s="150"/>
      <c r="U252" s="150"/>
      <c r="V252" s="150"/>
      <c r="W252" s="150"/>
      <c r="X252" s="150"/>
      <c r="Y252" s="150"/>
    </row>
    <row r="253" spans="1:25" s="29" customFormat="1" hidden="1" x14ac:dyDescent="0.25">
      <c r="A253" s="27" t="s">
        <v>254</v>
      </c>
      <c r="B253" s="27" t="s">
        <v>315</v>
      </c>
      <c r="C253" s="28"/>
      <c r="D253" s="28"/>
      <c r="E253" s="28" t="s">
        <v>305</v>
      </c>
      <c r="F253" s="28">
        <v>240</v>
      </c>
      <c r="G253" s="28">
        <v>1</v>
      </c>
      <c r="H253" s="28"/>
      <c r="I253" s="28"/>
      <c r="J253" s="28">
        <v>5.3</v>
      </c>
      <c r="K253" s="28"/>
      <c r="L253" s="28"/>
      <c r="M253" s="28"/>
      <c r="N253" s="28"/>
      <c r="O253" s="28"/>
      <c r="P253" s="149"/>
      <c r="Q253" s="149"/>
      <c r="R253" s="150"/>
      <c r="S253" s="150"/>
      <c r="T253" s="150"/>
      <c r="U253" s="150"/>
      <c r="V253" s="150"/>
      <c r="W253" s="150"/>
      <c r="X253" s="150"/>
      <c r="Y253" s="150"/>
    </row>
    <row r="254" spans="1:25" s="29" customFormat="1" hidden="1" x14ac:dyDescent="0.25">
      <c r="A254" s="27" t="s">
        <v>254</v>
      </c>
      <c r="B254" s="27" t="s">
        <v>316</v>
      </c>
      <c r="C254" s="28"/>
      <c r="D254" s="28"/>
      <c r="E254" s="28" t="s">
        <v>317</v>
      </c>
      <c r="F254" s="28">
        <v>630</v>
      </c>
      <c r="G254" s="28">
        <v>1</v>
      </c>
      <c r="H254" s="28"/>
      <c r="I254" s="28"/>
      <c r="J254" s="28">
        <v>7.95</v>
      </c>
      <c r="K254" s="28"/>
      <c r="L254" s="28"/>
      <c r="M254" s="28"/>
      <c r="N254" s="28"/>
      <c r="O254" s="28"/>
      <c r="P254" s="149"/>
      <c r="Q254" s="149"/>
      <c r="R254" s="150"/>
      <c r="S254" s="150"/>
      <c r="T254" s="150"/>
      <c r="U254" s="150"/>
      <c r="V254" s="150"/>
      <c r="W254" s="150"/>
      <c r="X254" s="150"/>
      <c r="Y254" s="150"/>
    </row>
    <row r="255" spans="1:25" s="29" customFormat="1" hidden="1" x14ac:dyDescent="0.25">
      <c r="A255" s="27" t="s">
        <v>254</v>
      </c>
      <c r="B255" s="27" t="s">
        <v>318</v>
      </c>
      <c r="C255" s="28"/>
      <c r="D255" s="28"/>
      <c r="E255" s="28" t="s">
        <v>317</v>
      </c>
      <c r="F255" s="28">
        <v>630</v>
      </c>
      <c r="G255" s="28">
        <v>1</v>
      </c>
      <c r="H255" s="28"/>
      <c r="I255" s="28"/>
      <c r="J255" s="28">
        <v>7.95</v>
      </c>
      <c r="K255" s="28"/>
      <c r="L255" s="28"/>
      <c r="M255" s="28"/>
      <c r="N255" s="28"/>
      <c r="O255" s="28"/>
      <c r="P255" s="149"/>
      <c r="Q255" s="149"/>
      <c r="R255" s="150"/>
      <c r="S255" s="150"/>
      <c r="T255" s="150"/>
      <c r="U255" s="150"/>
      <c r="V255" s="150"/>
      <c r="W255" s="150"/>
      <c r="X255" s="150"/>
      <c r="Y255" s="150"/>
    </row>
    <row r="256" spans="1:25" s="29" customFormat="1" hidden="1" x14ac:dyDescent="0.25">
      <c r="A256" s="27" t="s">
        <v>254</v>
      </c>
      <c r="B256" s="27" t="s">
        <v>319</v>
      </c>
      <c r="C256" s="28"/>
      <c r="D256" s="28"/>
      <c r="E256" s="28"/>
      <c r="F256" s="28"/>
      <c r="G256" s="28"/>
      <c r="H256" s="28"/>
      <c r="I256" s="28"/>
      <c r="J256" s="28">
        <v>3.7</v>
      </c>
      <c r="K256" s="28"/>
      <c r="L256" s="28"/>
      <c r="M256" s="28"/>
      <c r="N256" s="28"/>
      <c r="O256" s="28"/>
      <c r="P256" s="149"/>
      <c r="Q256" s="149"/>
      <c r="R256" s="150"/>
      <c r="S256" s="150"/>
      <c r="T256" s="150"/>
      <c r="U256" s="150"/>
      <c r="V256" s="150"/>
      <c r="W256" s="150"/>
      <c r="X256" s="150"/>
      <c r="Y256" s="150"/>
    </row>
    <row r="257" spans="1:25" s="29" customFormat="1" hidden="1" x14ac:dyDescent="0.25">
      <c r="A257" s="27" t="s">
        <v>254</v>
      </c>
      <c r="B257" s="27" t="s">
        <v>320</v>
      </c>
      <c r="C257" s="28"/>
      <c r="D257" s="28"/>
      <c r="E257" s="28" t="s">
        <v>311</v>
      </c>
      <c r="F257" s="28">
        <v>800</v>
      </c>
      <c r="G257" s="28">
        <v>1</v>
      </c>
      <c r="H257" s="28"/>
      <c r="I257" s="28"/>
      <c r="J257" s="28">
        <v>7.8</v>
      </c>
      <c r="K257" s="28"/>
      <c r="L257" s="28"/>
      <c r="M257" s="28"/>
      <c r="N257" s="28"/>
      <c r="O257" s="28"/>
      <c r="P257" s="149"/>
      <c r="Q257" s="149"/>
      <c r="R257" s="150"/>
      <c r="S257" s="150"/>
      <c r="T257" s="150"/>
      <c r="U257" s="150"/>
      <c r="V257" s="150"/>
      <c r="W257" s="150"/>
      <c r="X257" s="150"/>
      <c r="Y257" s="150"/>
    </row>
    <row r="258" spans="1:25" s="29" customFormat="1" hidden="1" x14ac:dyDescent="0.25">
      <c r="A258" s="27" t="s">
        <v>254</v>
      </c>
      <c r="B258" s="27" t="s">
        <v>321</v>
      </c>
      <c r="C258" s="28"/>
      <c r="D258" s="28"/>
      <c r="E258" s="28" t="s">
        <v>311</v>
      </c>
      <c r="F258" s="28">
        <v>800</v>
      </c>
      <c r="G258" s="28">
        <v>1</v>
      </c>
      <c r="H258" s="28"/>
      <c r="I258" s="28"/>
      <c r="J258" s="28">
        <v>7.8</v>
      </c>
      <c r="K258" s="28"/>
      <c r="L258" s="28"/>
      <c r="M258" s="28"/>
      <c r="N258" s="28"/>
      <c r="O258" s="28"/>
      <c r="P258" s="149"/>
      <c r="Q258" s="149"/>
      <c r="R258" s="150"/>
      <c r="S258" s="150"/>
      <c r="T258" s="150"/>
      <c r="U258" s="150"/>
      <c r="V258" s="150"/>
      <c r="W258" s="150"/>
      <c r="X258" s="150"/>
      <c r="Y258" s="150"/>
    </row>
    <row r="259" spans="1:25" s="29" customFormat="1" hidden="1" x14ac:dyDescent="0.25">
      <c r="A259" s="27" t="s">
        <v>254</v>
      </c>
      <c r="B259" s="73" t="s">
        <v>322</v>
      </c>
      <c r="C259" s="74"/>
      <c r="D259" s="74"/>
      <c r="E259" s="74" t="s">
        <v>323</v>
      </c>
      <c r="F259" s="74">
        <v>1000</v>
      </c>
      <c r="G259" s="74">
        <v>1</v>
      </c>
      <c r="H259" s="74"/>
      <c r="I259" s="74"/>
      <c r="J259" s="74">
        <v>0.215</v>
      </c>
      <c r="K259" s="65"/>
      <c r="L259" s="28"/>
      <c r="M259" s="28"/>
      <c r="N259" s="28"/>
      <c r="O259" s="28"/>
      <c r="P259" s="149"/>
      <c r="Q259" s="149"/>
      <c r="R259" s="150"/>
      <c r="S259" s="150"/>
      <c r="T259" s="150"/>
      <c r="U259" s="150"/>
      <c r="V259" s="150"/>
      <c r="W259" s="150"/>
      <c r="X259" s="150"/>
      <c r="Y259" s="150"/>
    </row>
    <row r="260" spans="1:25" s="29" customFormat="1" hidden="1" x14ac:dyDescent="0.25">
      <c r="A260" s="27" t="s">
        <v>254</v>
      </c>
      <c r="B260" s="27" t="s">
        <v>324</v>
      </c>
      <c r="C260" s="28"/>
      <c r="D260" s="28"/>
      <c r="E260" s="28" t="s">
        <v>305</v>
      </c>
      <c r="F260" s="28">
        <v>240</v>
      </c>
      <c r="G260" s="28">
        <v>1</v>
      </c>
      <c r="H260" s="28"/>
      <c r="I260" s="28"/>
      <c r="J260" s="28">
        <v>5.46</v>
      </c>
      <c r="K260" s="28"/>
      <c r="L260" s="28"/>
      <c r="M260" s="28"/>
      <c r="N260" s="28"/>
      <c r="O260" s="28"/>
      <c r="P260" s="149"/>
      <c r="Q260" s="149"/>
      <c r="R260" s="150"/>
      <c r="S260" s="150"/>
      <c r="T260" s="150"/>
      <c r="U260" s="150"/>
      <c r="V260" s="150"/>
      <c r="W260" s="150"/>
      <c r="X260" s="150"/>
      <c r="Y260" s="150"/>
    </row>
    <row r="261" spans="1:25" s="29" customFormat="1" hidden="1" x14ac:dyDescent="0.25">
      <c r="A261" s="27" t="s">
        <v>254</v>
      </c>
      <c r="B261" s="27" t="s">
        <v>325</v>
      </c>
      <c r="C261" s="28"/>
      <c r="D261" s="28"/>
      <c r="E261" s="28" t="s">
        <v>305</v>
      </c>
      <c r="F261" s="28">
        <v>240</v>
      </c>
      <c r="G261" s="28">
        <v>1</v>
      </c>
      <c r="H261" s="28"/>
      <c r="I261" s="28"/>
      <c r="J261" s="28">
        <v>5.46</v>
      </c>
      <c r="K261" s="28"/>
      <c r="L261" s="28"/>
      <c r="M261" s="28"/>
      <c r="N261" s="28"/>
      <c r="O261" s="28"/>
      <c r="P261" s="149"/>
      <c r="Q261" s="149"/>
      <c r="R261" s="150"/>
      <c r="S261" s="150"/>
      <c r="T261" s="150"/>
      <c r="U261" s="150"/>
      <c r="V261" s="150"/>
      <c r="W261" s="150"/>
      <c r="X261" s="150"/>
      <c r="Y261" s="150"/>
    </row>
    <row r="262" spans="1:25" s="29" customFormat="1" hidden="1" x14ac:dyDescent="0.25">
      <c r="A262" s="27" t="s">
        <v>254</v>
      </c>
      <c r="B262" s="27" t="s">
        <v>326</v>
      </c>
      <c r="C262" s="28"/>
      <c r="D262" s="28"/>
      <c r="E262" s="28" t="s">
        <v>311</v>
      </c>
      <c r="F262" s="28">
        <v>800</v>
      </c>
      <c r="G262" s="28">
        <v>1</v>
      </c>
      <c r="H262" s="28"/>
      <c r="I262" s="28"/>
      <c r="J262" s="28">
        <v>4.2</v>
      </c>
      <c r="K262" s="28"/>
      <c r="L262" s="28"/>
      <c r="M262" s="28"/>
      <c r="N262" s="28"/>
      <c r="O262" s="28"/>
      <c r="P262" s="149"/>
      <c r="Q262" s="149"/>
      <c r="R262" s="150"/>
      <c r="S262" s="150"/>
      <c r="T262" s="150"/>
      <c r="U262" s="150"/>
      <c r="V262" s="150"/>
      <c r="W262" s="150"/>
      <c r="X262" s="150"/>
      <c r="Y262" s="150"/>
    </row>
    <row r="263" spans="1:25" s="29" customFormat="1" hidden="1" x14ac:dyDescent="0.25">
      <c r="A263" s="27" t="s">
        <v>254</v>
      </c>
      <c r="B263" s="27" t="s">
        <v>327</v>
      </c>
      <c r="C263" s="28"/>
      <c r="D263" s="28"/>
      <c r="E263" s="28" t="s">
        <v>311</v>
      </c>
      <c r="F263" s="28">
        <v>800</v>
      </c>
      <c r="G263" s="28">
        <v>1</v>
      </c>
      <c r="H263" s="28"/>
      <c r="I263" s="28"/>
      <c r="J263" s="28">
        <v>4.2</v>
      </c>
      <c r="K263" s="28"/>
      <c r="L263" s="28"/>
      <c r="M263" s="28"/>
      <c r="N263" s="28"/>
      <c r="O263" s="28"/>
      <c r="P263" s="149"/>
      <c r="Q263" s="149"/>
      <c r="R263" s="150"/>
      <c r="S263" s="150"/>
      <c r="T263" s="150"/>
      <c r="U263" s="150"/>
      <c r="V263" s="150"/>
      <c r="W263" s="150"/>
      <c r="X263" s="150"/>
      <c r="Y263" s="150"/>
    </row>
    <row r="264" spans="1:25" s="29" customFormat="1" hidden="1" x14ac:dyDescent="0.25">
      <c r="A264" s="27" t="s">
        <v>254</v>
      </c>
      <c r="B264" s="27" t="s">
        <v>328</v>
      </c>
      <c r="C264" s="28"/>
      <c r="D264" s="28"/>
      <c r="E264" s="28"/>
      <c r="F264" s="28"/>
      <c r="G264" s="28"/>
      <c r="H264" s="28"/>
      <c r="I264" s="28"/>
      <c r="J264" s="28">
        <v>3</v>
      </c>
      <c r="K264" s="28"/>
      <c r="L264" s="28"/>
      <c r="M264" s="28"/>
      <c r="N264" s="28"/>
      <c r="O264" s="28"/>
      <c r="P264" s="149"/>
      <c r="Q264" s="149"/>
      <c r="R264" s="150"/>
      <c r="S264" s="150"/>
      <c r="T264" s="150"/>
      <c r="U264" s="150"/>
      <c r="V264" s="150"/>
      <c r="W264" s="150"/>
      <c r="X264" s="150"/>
      <c r="Y264" s="150"/>
    </row>
    <row r="265" spans="1:25" s="29" customFormat="1" hidden="1" x14ac:dyDescent="0.25">
      <c r="A265" s="27" t="s">
        <v>254</v>
      </c>
      <c r="B265" s="27" t="s">
        <v>329</v>
      </c>
      <c r="C265" s="28"/>
      <c r="D265" s="28"/>
      <c r="E265" s="28" t="s">
        <v>311</v>
      </c>
      <c r="F265" s="28">
        <v>800</v>
      </c>
      <c r="G265" s="28">
        <v>1</v>
      </c>
      <c r="H265" s="28"/>
      <c r="I265" s="28"/>
      <c r="J265" s="28">
        <v>14</v>
      </c>
      <c r="K265" s="28"/>
      <c r="L265" s="28"/>
      <c r="M265" s="28"/>
      <c r="N265" s="28"/>
      <c r="O265" s="28"/>
      <c r="P265" s="149"/>
      <c r="Q265" s="149"/>
      <c r="R265" s="150"/>
      <c r="S265" s="150"/>
      <c r="T265" s="150"/>
      <c r="U265" s="150"/>
      <c r="V265" s="150"/>
      <c r="W265" s="150"/>
      <c r="X265" s="150"/>
      <c r="Y265" s="150"/>
    </row>
    <row r="266" spans="1:25" s="29" customFormat="1" hidden="1" x14ac:dyDescent="0.25">
      <c r="A266" s="27" t="s">
        <v>254</v>
      </c>
      <c r="B266" s="27" t="s">
        <v>330</v>
      </c>
      <c r="C266" s="28"/>
      <c r="D266" s="28"/>
      <c r="E266" s="28" t="s">
        <v>311</v>
      </c>
      <c r="F266" s="28">
        <v>800</v>
      </c>
      <c r="G266" s="28">
        <v>1</v>
      </c>
      <c r="H266" s="28"/>
      <c r="I266" s="28"/>
      <c r="J266" s="28">
        <v>14</v>
      </c>
      <c r="K266" s="28"/>
      <c r="L266" s="28"/>
      <c r="M266" s="28"/>
      <c r="N266" s="28"/>
      <c r="O266" s="28"/>
      <c r="P266" s="149"/>
      <c r="Q266" s="149"/>
      <c r="R266" s="150"/>
      <c r="S266" s="150"/>
      <c r="T266" s="150"/>
      <c r="U266" s="150"/>
      <c r="V266" s="150"/>
      <c r="W266" s="150"/>
      <c r="X266" s="150"/>
      <c r="Y266" s="150"/>
    </row>
    <row r="267" spans="1:25" s="29" customFormat="1" hidden="1" x14ac:dyDescent="0.25">
      <c r="A267" s="27" t="s">
        <v>254</v>
      </c>
      <c r="B267" s="27" t="s">
        <v>331</v>
      </c>
      <c r="C267" s="28"/>
      <c r="D267" s="28"/>
      <c r="E267" s="28" t="s">
        <v>332</v>
      </c>
      <c r="F267" s="28">
        <v>1400</v>
      </c>
      <c r="G267" s="28">
        <v>1</v>
      </c>
      <c r="H267" s="28"/>
      <c r="I267" s="28"/>
      <c r="J267" s="69">
        <v>2.3170000000000002</v>
      </c>
      <c r="K267" s="28"/>
      <c r="L267" s="28"/>
      <c r="M267" s="28"/>
      <c r="N267" s="28"/>
      <c r="O267" s="28"/>
      <c r="P267" s="149"/>
      <c r="Q267" s="149"/>
      <c r="R267" s="150"/>
      <c r="S267" s="150"/>
      <c r="T267" s="150"/>
      <c r="U267" s="150"/>
      <c r="V267" s="150"/>
      <c r="W267" s="150"/>
      <c r="X267" s="150"/>
      <c r="Y267" s="150"/>
    </row>
    <row r="268" spans="1:25" s="29" customFormat="1" hidden="1" x14ac:dyDescent="0.25">
      <c r="A268" s="27" t="s">
        <v>254</v>
      </c>
      <c r="B268" s="27" t="s">
        <v>333</v>
      </c>
      <c r="C268" s="28"/>
      <c r="D268" s="28"/>
      <c r="E268" s="28" t="s">
        <v>332</v>
      </c>
      <c r="F268" s="28">
        <v>1400</v>
      </c>
      <c r="G268" s="28">
        <v>1</v>
      </c>
      <c r="H268" s="28"/>
      <c r="I268" s="28"/>
      <c r="J268" s="69">
        <v>2.3170000000000002</v>
      </c>
      <c r="K268" s="28"/>
      <c r="L268" s="28"/>
      <c r="M268" s="28"/>
      <c r="N268" s="28"/>
      <c r="O268" s="28"/>
      <c r="P268" s="149"/>
      <c r="Q268" s="149"/>
      <c r="R268" s="150"/>
      <c r="S268" s="150"/>
      <c r="T268" s="150"/>
      <c r="U268" s="150"/>
      <c r="V268" s="150"/>
      <c r="W268" s="150"/>
      <c r="X268" s="150"/>
      <c r="Y268" s="150"/>
    </row>
    <row r="269" spans="1:25" s="29" customFormat="1" hidden="1" x14ac:dyDescent="0.25">
      <c r="A269" s="27" t="s">
        <v>254</v>
      </c>
      <c r="B269" s="27" t="s">
        <v>334</v>
      </c>
      <c r="C269" s="28"/>
      <c r="D269" s="28"/>
      <c r="E269" s="28" t="s">
        <v>332</v>
      </c>
      <c r="F269" s="28">
        <v>1400</v>
      </c>
      <c r="G269" s="28">
        <v>1</v>
      </c>
      <c r="H269" s="28"/>
      <c r="I269" s="28"/>
      <c r="J269" s="28">
        <v>1.5</v>
      </c>
      <c r="K269" s="28"/>
      <c r="L269" s="28"/>
      <c r="M269" s="28"/>
      <c r="N269" s="28"/>
      <c r="O269" s="28"/>
      <c r="P269" s="149"/>
      <c r="Q269" s="149"/>
      <c r="R269" s="150"/>
      <c r="S269" s="150"/>
      <c r="T269" s="150"/>
      <c r="U269" s="150"/>
      <c r="V269" s="150"/>
      <c r="W269" s="150"/>
      <c r="X269" s="150"/>
      <c r="Y269" s="150"/>
    </row>
    <row r="270" spans="1:25" s="29" customFormat="1" hidden="1" x14ac:dyDescent="0.25">
      <c r="A270" s="27" t="s">
        <v>254</v>
      </c>
      <c r="B270" s="75" t="s">
        <v>335</v>
      </c>
      <c r="C270" s="100"/>
      <c r="D270" s="28"/>
      <c r="E270" s="28" t="s">
        <v>336</v>
      </c>
      <c r="F270" s="28"/>
      <c r="G270" s="28"/>
      <c r="H270" s="28"/>
      <c r="I270" s="28"/>
      <c r="J270" s="28">
        <v>5</v>
      </c>
      <c r="K270" s="28"/>
      <c r="L270" s="28"/>
      <c r="M270" s="28"/>
      <c r="N270" s="28"/>
      <c r="O270" s="28"/>
      <c r="P270" s="149"/>
      <c r="Q270" s="149"/>
      <c r="R270" s="150"/>
      <c r="S270" s="150"/>
      <c r="T270" s="150"/>
      <c r="U270" s="150"/>
      <c r="V270" s="150"/>
      <c r="W270" s="150"/>
      <c r="X270" s="150"/>
      <c r="Y270" s="150"/>
    </row>
    <row r="271" spans="1:25" s="29" customFormat="1" hidden="1" x14ac:dyDescent="0.25">
      <c r="A271" s="27" t="s">
        <v>254</v>
      </c>
      <c r="B271" s="27" t="s">
        <v>337</v>
      </c>
      <c r="C271" s="28"/>
      <c r="D271" s="28"/>
      <c r="E271" s="28" t="s">
        <v>336</v>
      </c>
      <c r="F271" s="28">
        <v>630</v>
      </c>
      <c r="G271" s="28">
        <v>1</v>
      </c>
      <c r="H271" s="28"/>
      <c r="I271" s="28"/>
      <c r="J271" s="28">
        <v>5</v>
      </c>
      <c r="K271" s="28"/>
      <c r="L271" s="28"/>
      <c r="M271" s="28"/>
      <c r="N271" s="28"/>
      <c r="O271" s="28"/>
      <c r="P271" s="149"/>
      <c r="Q271" s="149"/>
      <c r="R271" s="150"/>
      <c r="S271" s="150"/>
      <c r="T271" s="150"/>
      <c r="U271" s="150"/>
      <c r="V271" s="150"/>
      <c r="W271" s="150"/>
      <c r="X271" s="150"/>
      <c r="Y271" s="150"/>
    </row>
    <row r="272" spans="1:25" s="29" customFormat="1" hidden="1" x14ac:dyDescent="0.25">
      <c r="A272" s="27" t="s">
        <v>254</v>
      </c>
      <c r="B272" s="27" t="s">
        <v>338</v>
      </c>
      <c r="C272" s="28"/>
      <c r="D272" s="28"/>
      <c r="E272" s="28" t="s">
        <v>311</v>
      </c>
      <c r="F272" s="28">
        <v>800</v>
      </c>
      <c r="G272" s="28">
        <v>1</v>
      </c>
      <c r="H272" s="28"/>
      <c r="I272" s="28"/>
      <c r="J272" s="28">
        <v>5</v>
      </c>
      <c r="K272" s="28"/>
      <c r="L272" s="28"/>
      <c r="M272" s="28"/>
      <c r="N272" s="28"/>
      <c r="O272" s="28"/>
      <c r="P272" s="149"/>
      <c r="Q272" s="149"/>
      <c r="R272" s="150"/>
      <c r="S272" s="150"/>
      <c r="T272" s="150"/>
      <c r="U272" s="150"/>
      <c r="V272" s="150"/>
      <c r="W272" s="150"/>
      <c r="X272" s="150"/>
      <c r="Y272" s="150"/>
    </row>
    <row r="273" spans="1:25" s="29" customFormat="1" hidden="1" x14ac:dyDescent="0.25">
      <c r="A273" s="27" t="s">
        <v>254</v>
      </c>
      <c r="B273" s="27" t="s">
        <v>339</v>
      </c>
      <c r="C273" s="28"/>
      <c r="D273" s="28"/>
      <c r="E273" s="28" t="s">
        <v>340</v>
      </c>
      <c r="F273" s="28">
        <v>800</v>
      </c>
      <c r="G273" s="28">
        <v>1</v>
      </c>
      <c r="H273" s="28"/>
      <c r="I273" s="28"/>
      <c r="J273" s="28">
        <v>7</v>
      </c>
      <c r="K273" s="28"/>
      <c r="L273" s="28"/>
      <c r="M273" s="28"/>
      <c r="N273" s="28"/>
      <c r="O273" s="28"/>
      <c r="P273" s="149"/>
      <c r="Q273" s="149"/>
      <c r="R273" s="150"/>
      <c r="S273" s="150"/>
      <c r="T273" s="150"/>
      <c r="U273" s="150"/>
      <c r="V273" s="150"/>
      <c r="W273" s="150"/>
      <c r="X273" s="150"/>
      <c r="Y273" s="150"/>
    </row>
    <row r="274" spans="1:25" s="29" customFormat="1" hidden="1" x14ac:dyDescent="0.25">
      <c r="A274" s="27" t="s">
        <v>254</v>
      </c>
      <c r="B274" s="27" t="s">
        <v>341</v>
      </c>
      <c r="C274" s="28"/>
      <c r="D274" s="28"/>
      <c r="E274" s="28" t="s">
        <v>340</v>
      </c>
      <c r="F274" s="28">
        <v>800</v>
      </c>
      <c r="G274" s="28">
        <v>1</v>
      </c>
      <c r="H274" s="28"/>
      <c r="I274" s="28"/>
      <c r="J274" s="28">
        <v>7</v>
      </c>
      <c r="K274" s="28"/>
      <c r="L274" s="28"/>
      <c r="M274" s="28"/>
      <c r="N274" s="28"/>
      <c r="O274" s="28"/>
      <c r="P274" s="149"/>
      <c r="Q274" s="149"/>
      <c r="R274" s="150"/>
      <c r="S274" s="150"/>
      <c r="T274" s="150"/>
      <c r="U274" s="150"/>
      <c r="V274" s="150"/>
      <c r="W274" s="150"/>
      <c r="X274" s="150"/>
      <c r="Y274" s="150"/>
    </row>
    <row r="275" spans="1:25" s="29" customFormat="1" hidden="1" x14ac:dyDescent="0.25">
      <c r="A275" s="27" t="s">
        <v>254</v>
      </c>
      <c r="B275" s="27" t="s">
        <v>342</v>
      </c>
      <c r="C275" s="28"/>
      <c r="D275" s="28"/>
      <c r="E275" s="28" t="s">
        <v>332</v>
      </c>
      <c r="F275" s="28">
        <v>1400</v>
      </c>
      <c r="G275" s="28">
        <v>1</v>
      </c>
      <c r="H275" s="28"/>
      <c r="I275" s="28"/>
      <c r="J275" s="28">
        <v>0.75</v>
      </c>
      <c r="K275" s="28"/>
      <c r="L275" s="28"/>
      <c r="M275" s="28"/>
      <c r="N275" s="28"/>
      <c r="O275" s="28"/>
      <c r="P275" s="149"/>
      <c r="Q275" s="149"/>
      <c r="R275" s="150"/>
      <c r="S275" s="150"/>
      <c r="T275" s="150"/>
      <c r="U275" s="150"/>
      <c r="V275" s="150"/>
      <c r="W275" s="150"/>
      <c r="X275" s="150"/>
      <c r="Y275" s="150"/>
    </row>
    <row r="276" spans="1:25" s="29" customFormat="1" hidden="1" x14ac:dyDescent="0.25">
      <c r="A276" s="27" t="s">
        <v>254</v>
      </c>
      <c r="B276" s="27" t="s">
        <v>343</v>
      </c>
      <c r="C276" s="28"/>
      <c r="D276" s="28"/>
      <c r="E276" s="28" t="s">
        <v>332</v>
      </c>
      <c r="F276" s="28">
        <v>1400</v>
      </c>
      <c r="G276" s="28">
        <v>1</v>
      </c>
      <c r="H276" s="28"/>
      <c r="I276" s="28"/>
      <c r="J276" s="28">
        <v>0.75</v>
      </c>
      <c r="K276" s="28"/>
      <c r="L276" s="28"/>
      <c r="M276" s="28"/>
      <c r="N276" s="28"/>
      <c r="O276" s="28"/>
      <c r="P276" s="149"/>
      <c r="Q276" s="149"/>
      <c r="R276" s="150"/>
      <c r="S276" s="150"/>
      <c r="T276" s="150"/>
      <c r="U276" s="150"/>
      <c r="V276" s="150"/>
      <c r="W276" s="150"/>
      <c r="X276" s="150"/>
      <c r="Y276" s="150"/>
    </row>
    <row r="277" spans="1:25" s="29" customFormat="1" hidden="1" x14ac:dyDescent="0.25">
      <c r="A277" s="27" t="s">
        <v>254</v>
      </c>
      <c r="B277" s="23" t="s">
        <v>344</v>
      </c>
      <c r="C277" s="24"/>
      <c r="D277" s="28"/>
      <c r="E277" s="28" t="s">
        <v>336</v>
      </c>
      <c r="F277" s="28">
        <v>1000</v>
      </c>
      <c r="G277" s="28">
        <v>1</v>
      </c>
      <c r="H277" s="24"/>
      <c r="I277" s="24"/>
      <c r="J277" s="28">
        <v>4.0999999999999996</v>
      </c>
      <c r="K277" s="24"/>
      <c r="L277" s="28"/>
      <c r="M277" s="28"/>
      <c r="N277" s="28"/>
      <c r="O277" s="28"/>
      <c r="P277" s="149"/>
      <c r="Q277" s="149"/>
      <c r="R277" s="150"/>
      <c r="S277" s="150"/>
      <c r="T277" s="150"/>
      <c r="U277" s="150"/>
      <c r="V277" s="150"/>
      <c r="W277" s="150"/>
      <c r="X277" s="150"/>
      <c r="Y277" s="150"/>
    </row>
    <row r="278" spans="1:25" hidden="1" x14ac:dyDescent="0.25">
      <c r="A278" s="23" t="s">
        <v>254</v>
      </c>
      <c r="B278" s="23" t="s">
        <v>345</v>
      </c>
      <c r="C278" s="24"/>
      <c r="D278" s="24"/>
      <c r="E278" s="28" t="s">
        <v>336</v>
      </c>
      <c r="F278" s="28">
        <v>1000</v>
      </c>
      <c r="G278" s="28">
        <v>1</v>
      </c>
      <c r="H278" s="24"/>
      <c r="I278" s="24"/>
      <c r="J278" s="28" t="s">
        <v>346</v>
      </c>
      <c r="K278" s="24"/>
      <c r="L278" s="24"/>
      <c r="M278" s="24"/>
      <c r="N278" s="24"/>
      <c r="O278" s="24"/>
      <c r="P278" s="147"/>
      <c r="Q278" s="147"/>
      <c r="R278" s="148"/>
      <c r="S278" s="148"/>
      <c r="T278" s="148"/>
      <c r="U278" s="148"/>
      <c r="V278" s="148"/>
      <c r="W278" s="148"/>
      <c r="X278" s="148"/>
      <c r="Y278" s="148"/>
    </row>
    <row r="279" spans="1:25" hidden="1" x14ac:dyDescent="0.25">
      <c r="A279" s="23" t="s">
        <v>254</v>
      </c>
      <c r="B279" s="23" t="s">
        <v>347</v>
      </c>
      <c r="C279" s="24"/>
      <c r="D279" s="24"/>
      <c r="E279" s="28" t="s">
        <v>336</v>
      </c>
      <c r="F279" s="28">
        <v>1000</v>
      </c>
      <c r="G279" s="28">
        <v>1</v>
      </c>
      <c r="H279" s="24"/>
      <c r="I279" s="24"/>
      <c r="J279" s="28">
        <v>5</v>
      </c>
      <c r="K279" s="24"/>
      <c r="L279" s="24"/>
      <c r="M279" s="24"/>
      <c r="N279" s="24"/>
      <c r="O279" s="24"/>
      <c r="P279" s="147"/>
      <c r="Q279" s="147"/>
      <c r="R279" s="148"/>
      <c r="S279" s="148"/>
      <c r="T279" s="148"/>
      <c r="U279" s="148"/>
      <c r="V279" s="148"/>
      <c r="W279" s="148"/>
      <c r="X279" s="148"/>
      <c r="Y279" s="148"/>
    </row>
    <row r="280" spans="1:25" hidden="1" x14ac:dyDescent="0.25">
      <c r="A280" s="23" t="s">
        <v>254</v>
      </c>
      <c r="B280" s="23" t="s">
        <v>348</v>
      </c>
      <c r="C280" s="24"/>
      <c r="D280" s="24"/>
      <c r="E280" s="28" t="s">
        <v>336</v>
      </c>
      <c r="F280" s="28">
        <v>1000</v>
      </c>
      <c r="G280" s="28">
        <v>1</v>
      </c>
      <c r="H280" s="24"/>
      <c r="I280" s="24"/>
      <c r="J280" s="28">
        <v>5</v>
      </c>
      <c r="K280" s="24"/>
      <c r="L280" s="24"/>
      <c r="M280" s="24"/>
      <c r="N280" s="24"/>
      <c r="O280" s="24"/>
      <c r="P280" s="147"/>
      <c r="Q280" s="147"/>
      <c r="R280" s="148"/>
      <c r="S280" s="148"/>
      <c r="T280" s="148"/>
      <c r="U280" s="148"/>
      <c r="V280" s="148"/>
      <c r="W280" s="148"/>
      <c r="X280" s="148"/>
      <c r="Y280" s="148"/>
    </row>
    <row r="281" spans="1:25" s="29" customFormat="1" hidden="1" x14ac:dyDescent="0.25">
      <c r="A281" s="27" t="s">
        <v>254</v>
      </c>
      <c r="B281" s="27" t="s">
        <v>349</v>
      </c>
      <c r="C281" s="94"/>
      <c r="D281" s="65"/>
      <c r="E281" s="65" t="s">
        <v>305</v>
      </c>
      <c r="F281" s="65">
        <v>240</v>
      </c>
      <c r="G281" s="65">
        <v>1</v>
      </c>
      <c r="H281" s="65"/>
      <c r="I281" s="65"/>
      <c r="J281" s="65">
        <v>10.9</v>
      </c>
      <c r="K281" s="65"/>
      <c r="L281" s="65"/>
      <c r="M281" s="65"/>
      <c r="N281" s="65"/>
      <c r="O281" s="65"/>
      <c r="P281" s="149"/>
      <c r="Q281" s="149"/>
      <c r="R281" s="150"/>
      <c r="S281" s="150"/>
      <c r="T281" s="150"/>
      <c r="U281" s="150"/>
      <c r="V281" s="150"/>
      <c r="W281" s="150"/>
      <c r="X281" s="150"/>
      <c r="Y281" s="150"/>
    </row>
    <row r="282" spans="1:25" s="29" customFormat="1" hidden="1" x14ac:dyDescent="0.25">
      <c r="A282" s="27" t="s">
        <v>254</v>
      </c>
      <c r="B282" s="27" t="s">
        <v>350</v>
      </c>
      <c r="C282" s="28"/>
      <c r="D282" s="28"/>
      <c r="E282" s="28" t="s">
        <v>305</v>
      </c>
      <c r="F282" s="28">
        <v>240</v>
      </c>
      <c r="G282" s="28">
        <v>1</v>
      </c>
      <c r="H282" s="28"/>
      <c r="I282" s="28"/>
      <c r="J282" s="28">
        <v>3.4</v>
      </c>
      <c r="K282" s="28"/>
      <c r="L282" s="28"/>
      <c r="M282" s="28"/>
      <c r="N282" s="28"/>
      <c r="O282" s="28"/>
      <c r="P282" s="149"/>
      <c r="Q282" s="149"/>
      <c r="R282" s="150"/>
      <c r="S282" s="150"/>
      <c r="T282" s="150"/>
      <c r="U282" s="150"/>
      <c r="V282" s="150"/>
      <c r="W282" s="150"/>
      <c r="X282" s="150"/>
      <c r="Y282" s="150"/>
    </row>
    <row r="283" spans="1:25" s="29" customFormat="1" hidden="1" x14ac:dyDescent="0.25">
      <c r="A283" s="27" t="s">
        <v>254</v>
      </c>
      <c r="B283" s="27" t="s">
        <v>351</v>
      </c>
      <c r="C283" s="28"/>
      <c r="D283" s="28"/>
      <c r="E283" s="28" t="s">
        <v>311</v>
      </c>
      <c r="F283" s="28">
        <v>800</v>
      </c>
      <c r="G283" s="28">
        <v>1</v>
      </c>
      <c r="H283" s="28"/>
      <c r="I283" s="28"/>
      <c r="J283" s="28">
        <v>9.5</v>
      </c>
      <c r="K283" s="28"/>
      <c r="L283" s="28"/>
      <c r="M283" s="28"/>
      <c r="N283" s="28"/>
      <c r="O283" s="28"/>
      <c r="P283" s="149"/>
      <c r="Q283" s="149"/>
      <c r="R283" s="150"/>
      <c r="S283" s="150"/>
      <c r="T283" s="150"/>
      <c r="U283" s="150"/>
      <c r="V283" s="150"/>
      <c r="W283" s="150"/>
      <c r="X283" s="150"/>
      <c r="Y283" s="150"/>
    </row>
    <row r="284" spans="1:25" s="29" customFormat="1" hidden="1" x14ac:dyDescent="0.25">
      <c r="A284" s="27" t="s">
        <v>254</v>
      </c>
      <c r="B284" s="27" t="s">
        <v>352</v>
      </c>
      <c r="C284" s="28"/>
      <c r="D284" s="28"/>
      <c r="E284" s="28" t="s">
        <v>311</v>
      </c>
      <c r="F284" s="28">
        <v>800</v>
      </c>
      <c r="G284" s="28">
        <v>1</v>
      </c>
      <c r="H284" s="28"/>
      <c r="I284" s="28"/>
      <c r="J284" s="28">
        <v>9.5</v>
      </c>
      <c r="K284" s="28"/>
      <c r="L284" s="28"/>
      <c r="M284" s="28"/>
      <c r="N284" s="28"/>
      <c r="O284" s="28"/>
      <c r="P284" s="149"/>
      <c r="Q284" s="149"/>
      <c r="R284" s="150"/>
      <c r="S284" s="150"/>
      <c r="T284" s="150"/>
      <c r="U284" s="150"/>
      <c r="V284" s="150"/>
      <c r="W284" s="150"/>
      <c r="X284" s="150"/>
      <c r="Y284" s="150"/>
    </row>
    <row r="285" spans="1:25" s="29" customFormat="1" hidden="1" x14ac:dyDescent="0.25">
      <c r="A285" s="27" t="s">
        <v>254</v>
      </c>
      <c r="B285" s="27" t="s">
        <v>353</v>
      </c>
      <c r="C285" s="28"/>
      <c r="D285" s="28"/>
      <c r="E285" s="28" t="s">
        <v>305</v>
      </c>
      <c r="F285" s="28">
        <v>240</v>
      </c>
      <c r="G285" s="28">
        <v>1</v>
      </c>
      <c r="H285" s="28"/>
      <c r="I285" s="28"/>
      <c r="J285" s="28">
        <v>2.2000000000000002</v>
      </c>
      <c r="K285" s="28"/>
      <c r="L285" s="28"/>
      <c r="M285" s="28"/>
      <c r="N285" s="28"/>
      <c r="O285" s="28"/>
      <c r="P285" s="149"/>
      <c r="Q285" s="149"/>
      <c r="R285" s="150"/>
      <c r="S285" s="150"/>
      <c r="T285" s="150"/>
      <c r="U285" s="150"/>
      <c r="V285" s="150"/>
      <c r="W285" s="150"/>
      <c r="X285" s="150"/>
      <c r="Y285" s="150"/>
    </row>
    <row r="286" spans="1:25" s="29" customFormat="1" hidden="1" x14ac:dyDescent="0.25">
      <c r="A286" s="27" t="s">
        <v>254</v>
      </c>
      <c r="B286" s="27" t="s">
        <v>354</v>
      </c>
      <c r="C286" s="28"/>
      <c r="D286" s="28"/>
      <c r="E286" s="28" t="s">
        <v>305</v>
      </c>
      <c r="F286" s="28">
        <v>240</v>
      </c>
      <c r="G286" s="28">
        <v>1</v>
      </c>
      <c r="H286" s="28"/>
      <c r="I286" s="28"/>
      <c r="J286" s="28">
        <v>2.2000000000000002</v>
      </c>
      <c r="K286" s="28"/>
      <c r="L286" s="28"/>
      <c r="M286" s="28"/>
      <c r="N286" s="28"/>
      <c r="O286" s="28"/>
      <c r="P286" s="149"/>
      <c r="Q286" s="149"/>
      <c r="R286" s="150"/>
      <c r="S286" s="150"/>
      <c r="T286" s="150"/>
      <c r="U286" s="150"/>
      <c r="V286" s="150"/>
      <c r="W286" s="150"/>
      <c r="X286" s="150"/>
      <c r="Y286" s="150"/>
    </row>
    <row r="287" spans="1:25" hidden="1" x14ac:dyDescent="0.25">
      <c r="P287" s="147"/>
      <c r="Q287" s="147"/>
      <c r="R287" s="148"/>
      <c r="S287" s="148"/>
      <c r="T287" s="148"/>
      <c r="U287" s="148"/>
      <c r="V287" s="148"/>
      <c r="W287" s="148"/>
      <c r="X287" s="148"/>
      <c r="Y287" s="148"/>
    </row>
    <row r="288" spans="1:25" hidden="1" x14ac:dyDescent="0.25">
      <c r="H288" s="8">
        <f t="shared" ref="H288:M288" si="0">SUM(H12:H286)</f>
        <v>990.31400000000019</v>
      </c>
      <c r="I288" s="8">
        <f t="shared" si="0"/>
        <v>1645</v>
      </c>
      <c r="J288" s="8">
        <f t="shared" si="0"/>
        <v>1969.1856999999993</v>
      </c>
      <c r="K288" s="8">
        <f t="shared" si="0"/>
        <v>2899</v>
      </c>
      <c r="L288" s="8">
        <f t="shared" si="0"/>
        <v>205.18800000000002</v>
      </c>
      <c r="M288" s="8">
        <f t="shared" si="0"/>
        <v>312</v>
      </c>
      <c r="P288" s="147"/>
      <c r="Q288" s="147"/>
      <c r="R288" s="148"/>
      <c r="S288" s="148"/>
      <c r="T288" s="148"/>
      <c r="U288" s="148"/>
      <c r="V288" s="148"/>
      <c r="W288" s="148"/>
      <c r="X288" s="148"/>
      <c r="Y288" s="148"/>
    </row>
    <row r="289" spans="2:28" hidden="1" x14ac:dyDescent="0.25">
      <c r="P289" s="147"/>
      <c r="Q289" s="147"/>
      <c r="R289" s="148"/>
      <c r="S289" s="148"/>
      <c r="T289" s="148"/>
      <c r="U289" s="148"/>
      <c r="V289" s="148"/>
      <c r="W289" s="148"/>
      <c r="X289" s="148"/>
      <c r="Y289" s="148"/>
    </row>
    <row r="290" spans="2:28" hidden="1" x14ac:dyDescent="0.25">
      <c r="D290" s="8" t="s">
        <v>355</v>
      </c>
      <c r="F290" s="8" t="s">
        <v>356</v>
      </c>
      <c r="G290" s="226" t="s">
        <v>357</v>
      </c>
      <c r="H290" s="227"/>
      <c r="I290" s="228"/>
      <c r="J290" s="226" t="s">
        <v>358</v>
      </c>
      <c r="K290" s="227"/>
      <c r="L290" s="228"/>
      <c r="M290" s="226" t="s">
        <v>359</v>
      </c>
      <c r="N290" s="227"/>
      <c r="O290" s="228"/>
      <c r="P290" s="229" t="s">
        <v>360</v>
      </c>
      <c r="Q290" s="230"/>
      <c r="R290" s="231"/>
      <c r="S290" s="148"/>
      <c r="T290" s="148"/>
      <c r="U290" s="148"/>
      <c r="V290" s="148"/>
      <c r="W290" s="148"/>
      <c r="X290" s="148"/>
      <c r="Y290" s="148"/>
    </row>
    <row r="291" spans="2:28" hidden="1" x14ac:dyDescent="0.25">
      <c r="D291" s="8" t="s">
        <v>361</v>
      </c>
      <c r="E291" s="8" t="s">
        <v>17</v>
      </c>
      <c r="G291" s="76" t="s">
        <v>361</v>
      </c>
      <c r="H291" s="76" t="s">
        <v>17</v>
      </c>
      <c r="I291" s="76" t="s">
        <v>356</v>
      </c>
      <c r="J291" s="76" t="s">
        <v>361</v>
      </c>
      <c r="K291" s="76" t="s">
        <v>17</v>
      </c>
      <c r="L291" s="76" t="s">
        <v>356</v>
      </c>
      <c r="M291" s="76" t="s">
        <v>361</v>
      </c>
      <c r="N291" s="76" t="s">
        <v>17</v>
      </c>
      <c r="O291" s="76" t="s">
        <v>356</v>
      </c>
      <c r="P291" s="158" t="s">
        <v>361</v>
      </c>
      <c r="Q291" s="158" t="s">
        <v>17</v>
      </c>
      <c r="R291" s="158" t="s">
        <v>356</v>
      </c>
      <c r="S291" s="148"/>
      <c r="T291" s="148"/>
      <c r="U291" s="148"/>
      <c r="V291" s="148"/>
      <c r="W291" s="148"/>
      <c r="X291" s="148"/>
      <c r="Y291" s="148"/>
    </row>
    <row r="292" spans="2:28" hidden="1" x14ac:dyDescent="0.25">
      <c r="B292" s="7" t="s">
        <v>362</v>
      </c>
      <c r="D292" s="77">
        <f>SUM(G292,J292,M292,P292)</f>
        <v>990.31400000000008</v>
      </c>
      <c r="E292" s="77">
        <f t="shared" ref="D292:E295" si="1">SUM(H292,K292,N292,Q292)</f>
        <v>0</v>
      </c>
      <c r="F292" s="8">
        <f>I288</f>
        <v>1645</v>
      </c>
      <c r="G292" s="78">
        <f>SUM(H59:H72)</f>
        <v>626.096</v>
      </c>
      <c r="H292" s="78"/>
      <c r="I292" s="78">
        <f>SUM(I12:I72)</f>
        <v>1031</v>
      </c>
      <c r="J292" s="79">
        <f>SUM(H123:H132)</f>
        <v>265.01800000000003</v>
      </c>
      <c r="K292" s="78"/>
      <c r="L292" s="78">
        <f>SUM(I123:I132)</f>
        <v>484</v>
      </c>
      <c r="M292" s="78">
        <f>SUM(H194:H195)</f>
        <v>99.2</v>
      </c>
      <c r="N292" s="78"/>
      <c r="O292" s="78">
        <f>SUM(I187)</f>
        <v>0</v>
      </c>
      <c r="P292" s="159">
        <f>SUM(H204:H286)</f>
        <v>0</v>
      </c>
      <c r="Q292" s="160"/>
      <c r="R292" s="161"/>
      <c r="S292" s="148"/>
      <c r="T292" s="148"/>
      <c r="U292" s="148"/>
      <c r="V292" s="148"/>
      <c r="W292" s="148"/>
      <c r="X292" s="148"/>
      <c r="Y292" s="148"/>
    </row>
    <row r="293" spans="2:28" hidden="1" x14ac:dyDescent="0.25">
      <c r="B293" s="7" t="s">
        <v>363</v>
      </c>
      <c r="D293" s="77">
        <f>SUM(G293,J293,M293,P293)</f>
        <v>1625.7527</v>
      </c>
      <c r="E293" s="77">
        <f>SUM(H293,K293,N293,Q293)</f>
        <v>343.43299999999999</v>
      </c>
      <c r="F293" s="8">
        <f>K288</f>
        <v>2899</v>
      </c>
      <c r="G293" s="30">
        <f>SUM(J12:J48)</f>
        <v>323.51200000000011</v>
      </c>
      <c r="H293" s="30">
        <f>SUM(J49:J58)</f>
        <v>48.843999999999994</v>
      </c>
      <c r="I293" s="22">
        <f>SUM(K12:K58)</f>
        <v>609</v>
      </c>
      <c r="J293" s="30">
        <f>SUM(J77:J121)</f>
        <v>534.58249999999987</v>
      </c>
      <c r="K293" s="80">
        <f>SUM(J122)</f>
        <v>3</v>
      </c>
      <c r="L293" s="81">
        <f>SUM(K77:K121)</f>
        <v>899</v>
      </c>
      <c r="M293" s="80">
        <f>SUM(J137:J193)</f>
        <v>533.14320000000021</v>
      </c>
      <c r="N293" s="22">
        <f>SUM(J196:J203)</f>
        <v>54.919999999999995</v>
      </c>
      <c r="O293" s="22">
        <f>SUM(K137:K192)</f>
        <v>988</v>
      </c>
      <c r="P293" s="162">
        <f>SUM(J204:J243)</f>
        <v>234.51499999999999</v>
      </c>
      <c r="Q293" s="163">
        <f>SUM(J244:J286)</f>
        <v>236.66899999999998</v>
      </c>
      <c r="R293" s="164">
        <f>SUM(K204:K243)</f>
        <v>403</v>
      </c>
      <c r="S293" s="148"/>
      <c r="T293" s="148"/>
      <c r="U293" s="148"/>
      <c r="V293" s="148"/>
      <c r="W293" s="148"/>
      <c r="X293" s="148"/>
      <c r="Y293" s="148"/>
    </row>
    <row r="294" spans="2:28" hidden="1" x14ac:dyDescent="0.25">
      <c r="B294" s="7" t="s">
        <v>364</v>
      </c>
      <c r="D294" s="77">
        <f t="shared" si="1"/>
        <v>205.18800000000002</v>
      </c>
      <c r="E294" s="77">
        <f t="shared" si="1"/>
        <v>0</v>
      </c>
      <c r="F294" s="8">
        <f>M288</f>
        <v>312</v>
      </c>
      <c r="G294" s="22">
        <f>SUM(L73:L76)</f>
        <v>54.400000000000006</v>
      </c>
      <c r="H294" s="22">
        <v>0</v>
      </c>
      <c r="I294" s="22">
        <f>SUM(M12:M76)</f>
        <v>91</v>
      </c>
      <c r="J294" s="30">
        <f>SUM(L133:L136)</f>
        <v>150.78800000000001</v>
      </c>
      <c r="K294" s="22" t="s">
        <v>45</v>
      </c>
      <c r="L294" s="22">
        <f>SUM(M133:M136)</f>
        <v>221</v>
      </c>
      <c r="M294" s="22">
        <v>0</v>
      </c>
      <c r="N294" s="22">
        <v>0</v>
      </c>
      <c r="O294" s="22"/>
      <c r="P294" s="163">
        <v>0</v>
      </c>
      <c r="Q294" s="163">
        <v>0</v>
      </c>
      <c r="R294" s="164"/>
      <c r="S294" s="148"/>
      <c r="T294" s="148"/>
      <c r="U294" s="148"/>
      <c r="V294" s="148"/>
      <c r="W294" s="148"/>
      <c r="X294" s="148"/>
      <c r="Y294" s="148"/>
    </row>
    <row r="295" spans="2:28" hidden="1" x14ac:dyDescent="0.25">
      <c r="B295" s="7" t="s">
        <v>365</v>
      </c>
      <c r="D295" s="77">
        <f>SUM(G295,J295,M295,P295)</f>
        <v>2821.2547</v>
      </c>
      <c r="E295" s="77">
        <f t="shared" si="1"/>
        <v>343.43299999999999</v>
      </c>
      <c r="F295" s="8">
        <f>SUBTOTAL(9,F292:F294)</f>
        <v>4856</v>
      </c>
      <c r="G295" s="36">
        <f t="shared" ref="G295:P295" si="2">SUM(G292:G294)</f>
        <v>1004.0080000000002</v>
      </c>
      <c r="H295" s="82">
        <f>SUM(H292:H294)</f>
        <v>48.843999999999994</v>
      </c>
      <c r="I295" s="36">
        <f t="shared" si="2"/>
        <v>1731</v>
      </c>
      <c r="J295" s="82">
        <f t="shared" si="2"/>
        <v>950.38849999999991</v>
      </c>
      <c r="K295" s="36">
        <f t="shared" si="2"/>
        <v>3</v>
      </c>
      <c r="L295" s="36">
        <f t="shared" si="2"/>
        <v>1604</v>
      </c>
      <c r="M295" s="82">
        <f t="shared" si="2"/>
        <v>632.34320000000025</v>
      </c>
      <c r="N295" s="36">
        <f t="shared" si="2"/>
        <v>54.919999999999995</v>
      </c>
      <c r="O295" s="36">
        <f t="shared" si="2"/>
        <v>988</v>
      </c>
      <c r="P295" s="165">
        <f t="shared" si="2"/>
        <v>234.51499999999999</v>
      </c>
      <c r="Q295" s="166">
        <f>SUM(Q292:Q294)</f>
        <v>236.66899999999998</v>
      </c>
      <c r="R295" s="167">
        <f>SUM(R292:R294)</f>
        <v>403</v>
      </c>
      <c r="S295" s="148"/>
      <c r="T295" s="148"/>
      <c r="U295" s="148"/>
      <c r="V295" s="148"/>
      <c r="W295" s="148"/>
      <c r="X295" s="148"/>
      <c r="Y295" s="148"/>
    </row>
    <row r="296" spans="2:28" x14ac:dyDescent="0.25">
      <c r="D296" s="77"/>
      <c r="E296" s="77"/>
      <c r="G296" s="89"/>
      <c r="H296" s="101"/>
      <c r="I296" s="89"/>
      <c r="J296" s="101"/>
      <c r="K296" s="89"/>
      <c r="L296" s="89"/>
      <c r="M296" s="101"/>
      <c r="N296" s="89"/>
      <c r="O296" s="89"/>
      <c r="P296" s="168">
        <f>SUM(P12:P76)</f>
        <v>64</v>
      </c>
      <c r="Q296" s="169"/>
      <c r="R296" s="170"/>
      <c r="S296" s="148"/>
      <c r="T296" s="148"/>
      <c r="U296" s="148"/>
      <c r="V296" s="148"/>
      <c r="W296" s="148"/>
      <c r="X296" s="148"/>
      <c r="Y296" s="148"/>
    </row>
    <row r="297" spans="2:28" x14ac:dyDescent="0.25">
      <c r="E297" s="8" t="s">
        <v>45</v>
      </c>
      <c r="F297" s="83"/>
      <c r="H297" s="234" t="s">
        <v>8</v>
      </c>
      <c r="I297" s="234"/>
      <c r="J297" s="234" t="s">
        <v>9</v>
      </c>
      <c r="K297" s="234"/>
      <c r="L297" s="234" t="s">
        <v>10</v>
      </c>
      <c r="M297" s="234"/>
      <c r="P297" s="147"/>
      <c r="Q297" s="233" t="s">
        <v>404</v>
      </c>
      <c r="R297" s="233" t="s">
        <v>428</v>
      </c>
      <c r="S297" s="233" t="s">
        <v>406</v>
      </c>
      <c r="T297" s="233"/>
      <c r="U297" s="233"/>
      <c r="V297" s="233" t="s">
        <v>425</v>
      </c>
      <c r="W297" s="233"/>
      <c r="X297" s="232" t="s">
        <v>429</v>
      </c>
      <c r="Y297" s="171"/>
      <c r="Z297" s="10"/>
      <c r="AA297" s="10"/>
      <c r="AB297" s="10"/>
    </row>
    <row r="298" spans="2:28" ht="14.45" customHeight="1" x14ac:dyDescent="0.25">
      <c r="F298" s="83"/>
      <c r="H298" s="76" t="s">
        <v>371</v>
      </c>
      <c r="I298" s="76" t="s">
        <v>372</v>
      </c>
      <c r="J298" s="76" t="s">
        <v>376</v>
      </c>
      <c r="K298" s="76" t="s">
        <v>372</v>
      </c>
      <c r="L298" s="76" t="s">
        <v>371</v>
      </c>
      <c r="M298" s="76" t="s">
        <v>372</v>
      </c>
      <c r="P298" s="147"/>
      <c r="Q298" s="233"/>
      <c r="R298" s="233"/>
      <c r="S298" s="173" t="s">
        <v>423</v>
      </c>
      <c r="T298" s="173" t="s">
        <v>424</v>
      </c>
      <c r="U298" s="173" t="s">
        <v>427</v>
      </c>
      <c r="V298" s="173" t="s">
        <v>426</v>
      </c>
      <c r="W298" s="173" t="s">
        <v>430</v>
      </c>
      <c r="X298" s="232"/>
      <c r="Y298" s="171"/>
      <c r="Z298" s="10"/>
      <c r="AA298" s="10"/>
      <c r="AB298" s="10"/>
    </row>
    <row r="299" spans="2:28" x14ac:dyDescent="0.25">
      <c r="F299" s="84"/>
      <c r="H299" s="76">
        <f>SUM(H12:H76)</f>
        <v>626.096</v>
      </c>
      <c r="I299" s="76">
        <f>SUM(I12:I62,I64:I72)</f>
        <v>917</v>
      </c>
      <c r="J299" s="102">
        <f>SUM(J12:J48)</f>
        <v>323.51200000000011</v>
      </c>
      <c r="K299" s="76">
        <f>SUM(K12:K76)</f>
        <v>609</v>
      </c>
      <c r="L299" s="76">
        <f t="shared" ref="L299:M299" si="3">SUM(L12:L76)</f>
        <v>54.400000000000006</v>
      </c>
      <c r="M299" s="76">
        <f t="shared" si="3"/>
        <v>91</v>
      </c>
      <c r="N299" s="83"/>
      <c r="O299" s="83"/>
      <c r="P299" s="147"/>
      <c r="Q299" s="174">
        <v>1</v>
      </c>
      <c r="R299" s="174">
        <v>500</v>
      </c>
      <c r="S299" s="174">
        <v>657</v>
      </c>
      <c r="T299" s="174">
        <v>258</v>
      </c>
      <c r="U299" s="174">
        <f>SUM(S299:T299)</f>
        <v>915</v>
      </c>
      <c r="V299" s="174">
        <f>S299*30*3*2*2+T299*30*3*2*2*4</f>
        <v>608040</v>
      </c>
      <c r="W299" s="174">
        <f>(4*3+2)+(7)+(0)</f>
        <v>21</v>
      </c>
      <c r="X299" s="175" t="s">
        <v>431</v>
      </c>
      <c r="Y299" s="171"/>
      <c r="Z299" s="10"/>
      <c r="AA299" s="10"/>
      <c r="AB299" s="10"/>
    </row>
    <row r="300" spans="2:28" x14ac:dyDescent="0.25">
      <c r="D300" s="77"/>
      <c r="H300" s="85"/>
      <c r="J300" s="77"/>
      <c r="M300" s="77"/>
      <c r="P300" s="172"/>
      <c r="Q300" s="174">
        <v>2</v>
      </c>
      <c r="R300" s="174">
        <v>150</v>
      </c>
      <c r="S300" s="174">
        <v>418</v>
      </c>
      <c r="T300" s="174">
        <v>195</v>
      </c>
      <c r="U300" s="174">
        <f t="shared" ref="U300:U301" si="4">SUM(S300:T300)</f>
        <v>613</v>
      </c>
      <c r="V300" s="174">
        <f>S300*12*3*2+T300*12*3*2*2*2</f>
        <v>86256</v>
      </c>
      <c r="W300" s="174">
        <f>1+16</f>
        <v>17</v>
      </c>
      <c r="X300" s="175" t="s">
        <v>422</v>
      </c>
      <c r="Y300" s="171"/>
      <c r="Z300" s="10"/>
      <c r="AA300" s="10"/>
      <c r="AB300" s="10"/>
    </row>
    <row r="301" spans="2:28" x14ac:dyDescent="0.25">
      <c r="G301" s="76" t="s">
        <v>369</v>
      </c>
      <c r="H301" s="109">
        <f>SUM(I299,K299,M299)</f>
        <v>1617</v>
      </c>
      <c r="J301" s="76" t="s">
        <v>377</v>
      </c>
      <c r="L301" s="85"/>
      <c r="P301" s="147"/>
      <c r="Q301" s="174">
        <v>3</v>
      </c>
      <c r="R301" s="174">
        <v>70</v>
      </c>
      <c r="S301" s="174">
        <v>72</v>
      </c>
      <c r="T301" s="174">
        <v>18</v>
      </c>
      <c r="U301" s="174">
        <f t="shared" si="4"/>
        <v>90</v>
      </c>
      <c r="V301" s="174">
        <f>S301*5*3*2+T301*5*3*2*2*2</f>
        <v>4320</v>
      </c>
      <c r="W301" s="174">
        <v>0</v>
      </c>
      <c r="X301" s="175"/>
      <c r="Y301" s="171"/>
      <c r="Z301" s="10"/>
      <c r="AA301" s="10"/>
      <c r="AB301" s="10"/>
    </row>
    <row r="302" spans="2:28" x14ac:dyDescent="0.25">
      <c r="B302" s="87"/>
      <c r="E302" s="77"/>
      <c r="G302" s="76" t="s">
        <v>373</v>
      </c>
      <c r="H302" s="102">
        <f>SUM(H299,J299,J302,L299)</f>
        <v>1052.8520000000003</v>
      </c>
      <c r="J302" s="102">
        <f>SUM(J49:J58)</f>
        <v>48.843999999999994</v>
      </c>
      <c r="N302" s="77"/>
      <c r="P302" s="147"/>
      <c r="Q302" s="232" t="s">
        <v>427</v>
      </c>
      <c r="R302" s="232"/>
      <c r="S302" s="176">
        <f t="shared" ref="S302:T302" si="5">SUM(S299:S301)</f>
        <v>1147</v>
      </c>
      <c r="T302" s="176">
        <f t="shared" si="5"/>
        <v>471</v>
      </c>
      <c r="U302" s="176">
        <f>SUM(U299:U301)</f>
        <v>1618</v>
      </c>
      <c r="V302" s="176">
        <f>SUM(V299:V301)</f>
        <v>698616</v>
      </c>
      <c r="W302" s="176">
        <f>SUM(W299:W301)</f>
        <v>38</v>
      </c>
      <c r="X302" s="175"/>
      <c r="Y302" s="171"/>
      <c r="Z302" s="10"/>
      <c r="AA302" s="10"/>
      <c r="AB302" s="10"/>
    </row>
    <row r="303" spans="2:28" x14ac:dyDescent="0.25">
      <c r="E303" s="77"/>
      <c r="J303" s="85"/>
      <c r="L303" s="85"/>
      <c r="M303" s="77"/>
      <c r="O303" s="77"/>
      <c r="Y303" s="10"/>
      <c r="Z303" s="10"/>
      <c r="AA303" s="10"/>
      <c r="AB303" s="10"/>
    </row>
    <row r="304" spans="2:28" x14ac:dyDescent="0.25">
      <c r="G304" s="85"/>
      <c r="P304" s="85"/>
      <c r="Y304" s="10"/>
      <c r="Z304" s="10"/>
      <c r="AA304" s="10"/>
      <c r="AB304" s="10"/>
    </row>
    <row r="305" spans="2:29" x14ac:dyDescent="0.25">
      <c r="B305" s="86"/>
      <c r="C305" s="77"/>
      <c r="S305" s="134"/>
      <c r="T305" s="146"/>
      <c r="U305" s="10"/>
      <c r="V305" s="10"/>
      <c r="W305" s="10"/>
      <c r="X305" s="10"/>
      <c r="Y305" s="10"/>
      <c r="Z305" s="10"/>
      <c r="AA305" s="10"/>
      <c r="AB305" s="10"/>
    </row>
    <row r="306" spans="2:29" x14ac:dyDescent="0.25">
      <c r="D306" s="88"/>
      <c r="N306" s="77"/>
      <c r="S306" s="134"/>
      <c r="T306" s="134"/>
      <c r="U306" s="10"/>
      <c r="V306" s="10"/>
      <c r="W306" s="10"/>
      <c r="X306" s="10"/>
      <c r="Y306" s="10"/>
      <c r="Z306" s="10"/>
      <c r="AA306" s="10"/>
      <c r="AB306" s="10"/>
    </row>
    <row r="307" spans="2:29" x14ac:dyDescent="0.25">
      <c r="D307" s="89"/>
      <c r="S307" s="134"/>
      <c r="T307" s="134"/>
      <c r="U307" s="10"/>
      <c r="V307" s="10"/>
      <c r="W307" s="10"/>
      <c r="X307" s="10"/>
      <c r="Y307" s="10"/>
      <c r="Z307" s="10"/>
      <c r="AA307" s="10"/>
      <c r="AB307" s="10"/>
    </row>
    <row r="308" spans="2:29" x14ac:dyDescent="0.25">
      <c r="D308" s="89"/>
      <c r="E308" s="177"/>
      <c r="F308" s="177"/>
      <c r="G308" s="178" t="s">
        <v>401</v>
      </c>
      <c r="H308" s="179">
        <f>0.3*H301</f>
        <v>485.09999999999997</v>
      </c>
      <c r="I308" s="177"/>
      <c r="S308" s="134"/>
      <c r="T308" s="134"/>
      <c r="U308" s="10"/>
      <c r="V308" s="10"/>
      <c r="W308" s="10"/>
      <c r="X308" s="10"/>
      <c r="Y308" s="10"/>
      <c r="Z308" s="10"/>
      <c r="AA308" s="10"/>
      <c r="AB308" s="10"/>
    </row>
    <row r="309" spans="2:29" x14ac:dyDescent="0.25">
      <c r="E309" s="177"/>
      <c r="F309" s="177"/>
      <c r="G309" s="177"/>
      <c r="H309" s="177"/>
      <c r="I309" s="177"/>
      <c r="S309" s="134"/>
      <c r="T309" s="134"/>
      <c r="U309" s="10"/>
      <c r="V309" s="10"/>
      <c r="W309" s="10"/>
      <c r="X309" s="10"/>
      <c r="Y309" s="10"/>
      <c r="Z309" s="10"/>
      <c r="AA309" s="10"/>
      <c r="AB309" s="10"/>
    </row>
    <row r="310" spans="2:29" x14ac:dyDescent="0.25">
      <c r="E310" s="177"/>
      <c r="F310" s="180" t="s">
        <v>402</v>
      </c>
      <c r="G310" s="180"/>
      <c r="H310" s="177">
        <f>30+24</f>
        <v>54</v>
      </c>
      <c r="I310" s="177"/>
    </row>
    <row r="311" spans="2:29" x14ac:dyDescent="0.25">
      <c r="E311" s="177"/>
      <c r="F311" s="177"/>
      <c r="G311" s="177"/>
      <c r="H311" s="177"/>
      <c r="I311" s="177"/>
      <c r="Z311" s="135" t="s">
        <v>403</v>
      </c>
      <c r="AA311" s="135"/>
      <c r="AB311" s="135"/>
      <c r="AC311" s="135"/>
    </row>
    <row r="312" spans="2:29" x14ac:dyDescent="0.25">
      <c r="E312" s="7"/>
      <c r="F312" s="7"/>
      <c r="G312" s="7"/>
      <c r="H312" s="7"/>
      <c r="I312" s="7"/>
      <c r="J312" s="7"/>
      <c r="Z312" s="136"/>
      <c r="AA312" s="136"/>
      <c r="AB312" s="137"/>
      <c r="AC312" s="137"/>
    </row>
    <row r="313" spans="2:29" ht="45" x14ac:dyDescent="0.25">
      <c r="E313" s="7"/>
      <c r="F313" s="7"/>
      <c r="G313" s="7"/>
      <c r="H313" s="7"/>
      <c r="I313" s="7"/>
      <c r="J313" s="7"/>
      <c r="K313" s="7"/>
      <c r="Z313" s="138" t="s">
        <v>404</v>
      </c>
      <c r="AA313" s="138" t="s">
        <v>405</v>
      </c>
      <c r="AB313" s="139" t="s">
        <v>406</v>
      </c>
      <c r="AC313" s="139" t="s">
        <v>407</v>
      </c>
    </row>
    <row r="314" spans="2:29" x14ac:dyDescent="0.25">
      <c r="E314" s="7"/>
      <c r="F314" s="7"/>
      <c r="G314" s="7"/>
      <c r="H314" s="7"/>
      <c r="I314" s="7"/>
      <c r="J314" s="7"/>
      <c r="K314" s="7"/>
      <c r="Z314" s="140">
        <v>1</v>
      </c>
      <c r="AA314" s="140" t="s">
        <v>408</v>
      </c>
      <c r="AB314" s="141">
        <v>30</v>
      </c>
      <c r="AC314" s="141">
        <v>40</v>
      </c>
    </row>
    <row r="315" spans="2:29" x14ac:dyDescent="0.25">
      <c r="E315" s="7"/>
      <c r="F315" s="7"/>
      <c r="G315" s="7"/>
      <c r="H315" s="7"/>
      <c r="I315" s="7"/>
      <c r="J315" s="7"/>
      <c r="K315" s="7"/>
      <c r="Z315" s="140">
        <v>2</v>
      </c>
      <c r="AA315" s="140" t="s">
        <v>409</v>
      </c>
      <c r="AB315" s="141">
        <v>21</v>
      </c>
      <c r="AC315" s="141">
        <v>29</v>
      </c>
    </row>
    <row r="316" spans="2:29" x14ac:dyDescent="0.25">
      <c r="E316" s="7"/>
      <c r="F316" s="7"/>
      <c r="G316" s="7"/>
      <c r="H316" s="7"/>
      <c r="I316" s="7"/>
      <c r="J316" s="7"/>
      <c r="Z316" s="140">
        <v>3</v>
      </c>
      <c r="AA316" s="140" t="s">
        <v>410</v>
      </c>
      <c r="AB316" s="141">
        <v>15</v>
      </c>
      <c r="AC316" s="141">
        <v>17</v>
      </c>
    </row>
    <row r="317" spans="2:29" x14ac:dyDescent="0.25">
      <c r="Z317" s="140">
        <v>4</v>
      </c>
      <c r="AA317" s="140" t="s">
        <v>411</v>
      </c>
      <c r="AB317" s="141">
        <v>19</v>
      </c>
      <c r="AC317" s="141">
        <v>20</v>
      </c>
    </row>
    <row r="318" spans="2:29" x14ac:dyDescent="0.25">
      <c r="Z318" s="140">
        <v>5</v>
      </c>
      <c r="AA318" s="140" t="s">
        <v>412</v>
      </c>
      <c r="AB318" s="141">
        <v>13</v>
      </c>
      <c r="AC318" s="141">
        <v>13</v>
      </c>
    </row>
    <row r="319" spans="2:29" x14ac:dyDescent="0.25">
      <c r="H319" s="133"/>
      <c r="Z319" s="140">
        <v>6</v>
      </c>
      <c r="AA319" s="140" t="s">
        <v>413</v>
      </c>
      <c r="AB319" s="141">
        <v>9</v>
      </c>
      <c r="AC319" s="141">
        <v>9</v>
      </c>
    </row>
    <row r="320" spans="2:29" x14ac:dyDescent="0.25">
      <c r="Z320" s="140">
        <v>7</v>
      </c>
      <c r="AA320" s="140" t="s">
        <v>414</v>
      </c>
      <c r="AB320" s="141">
        <v>14</v>
      </c>
      <c r="AC320" s="141">
        <v>14</v>
      </c>
    </row>
    <row r="321" spans="26:29" x14ac:dyDescent="0.25">
      <c r="Z321" s="140">
        <v>8</v>
      </c>
      <c r="AA321" s="140" t="s">
        <v>415</v>
      </c>
      <c r="AB321" s="141">
        <v>11</v>
      </c>
      <c r="AC321" s="141">
        <v>21</v>
      </c>
    </row>
    <row r="322" spans="26:29" x14ac:dyDescent="0.25">
      <c r="Z322" s="140">
        <v>9</v>
      </c>
      <c r="AA322" s="140" t="s">
        <v>416</v>
      </c>
      <c r="AB322" s="141">
        <v>9</v>
      </c>
      <c r="AC322" s="141">
        <v>9</v>
      </c>
    </row>
    <row r="323" spans="26:29" x14ac:dyDescent="0.25">
      <c r="Z323" s="140">
        <v>10</v>
      </c>
      <c r="AA323" s="140" t="s">
        <v>417</v>
      </c>
      <c r="AB323" s="142">
        <v>11</v>
      </c>
      <c r="AC323" s="142">
        <v>21</v>
      </c>
    </row>
    <row r="324" spans="26:29" x14ac:dyDescent="0.25">
      <c r="Z324" s="140">
        <v>11</v>
      </c>
      <c r="AA324" s="140" t="s">
        <v>418</v>
      </c>
      <c r="AB324" s="142">
        <v>0</v>
      </c>
      <c r="AC324" s="142">
        <v>0</v>
      </c>
    </row>
    <row r="325" spans="26:29" x14ac:dyDescent="0.25">
      <c r="Z325" s="140">
        <v>11</v>
      </c>
      <c r="AA325" s="140" t="s">
        <v>419</v>
      </c>
      <c r="AB325" s="142">
        <v>1</v>
      </c>
      <c r="AC325" s="142">
        <v>7</v>
      </c>
    </row>
    <row r="326" spans="26:29" x14ac:dyDescent="0.25">
      <c r="Z326"/>
      <c r="AA326"/>
      <c r="AB326" s="143"/>
      <c r="AC326" s="143"/>
    </row>
    <row r="327" spans="26:29" x14ac:dyDescent="0.25">
      <c r="Z327"/>
      <c r="AA327"/>
      <c r="AB327" s="143"/>
      <c r="AC327" s="143"/>
    </row>
    <row r="328" spans="26:29" x14ac:dyDescent="0.25">
      <c r="Z328"/>
      <c r="AA328"/>
      <c r="AB328" s="143"/>
      <c r="AC328" s="143"/>
    </row>
    <row r="329" spans="26:29" x14ac:dyDescent="0.25">
      <c r="Z329"/>
      <c r="AA329"/>
      <c r="AB329" s="143"/>
      <c r="AC329" s="143"/>
    </row>
    <row r="330" spans="26:29" x14ac:dyDescent="0.25">
      <c r="Z330" s="135" t="s">
        <v>420</v>
      </c>
      <c r="AA330" s="135"/>
      <c r="AB330" s="135"/>
      <c r="AC330" s="135"/>
    </row>
    <row r="331" spans="26:29" x14ac:dyDescent="0.25">
      <c r="Z331" s="136"/>
      <c r="AA331" s="136"/>
      <c r="AB331" s="137"/>
      <c r="AC331" s="137"/>
    </row>
    <row r="332" spans="26:29" ht="45" x14ac:dyDescent="0.25">
      <c r="Z332" s="138" t="s">
        <v>404</v>
      </c>
      <c r="AA332" s="138" t="s">
        <v>405</v>
      </c>
      <c r="AB332" s="139" t="s">
        <v>406</v>
      </c>
      <c r="AC332" s="139" t="s">
        <v>407</v>
      </c>
    </row>
    <row r="333" spans="26:29" x14ac:dyDescent="0.25">
      <c r="Z333" s="140">
        <v>1</v>
      </c>
      <c r="AA333" s="140" t="s">
        <v>408</v>
      </c>
      <c r="AB333" s="141">
        <v>0</v>
      </c>
      <c r="AC333" s="141">
        <v>0</v>
      </c>
    </row>
    <row r="334" spans="26:29" x14ac:dyDescent="0.25">
      <c r="Z334" s="140">
        <v>2</v>
      </c>
      <c r="AA334" s="140" t="s">
        <v>409</v>
      </c>
      <c r="AB334" s="141">
        <v>0</v>
      </c>
      <c r="AC334" s="141">
        <v>0</v>
      </c>
    </row>
    <row r="335" spans="26:29" x14ac:dyDescent="0.25">
      <c r="Z335" s="140">
        <v>3</v>
      </c>
      <c r="AA335" s="140" t="s">
        <v>410</v>
      </c>
      <c r="AB335" s="141">
        <v>0</v>
      </c>
      <c r="AC335" s="141">
        <v>0</v>
      </c>
    </row>
    <row r="336" spans="26:29" x14ac:dyDescent="0.25">
      <c r="Z336" s="140">
        <v>4</v>
      </c>
      <c r="AA336" s="140" t="s">
        <v>411</v>
      </c>
      <c r="AB336" s="141">
        <v>6</v>
      </c>
      <c r="AC336" s="141">
        <v>6</v>
      </c>
    </row>
    <row r="337" spans="26:29" x14ac:dyDescent="0.25">
      <c r="Z337" s="140">
        <v>5</v>
      </c>
      <c r="AA337" s="140" t="s">
        <v>412</v>
      </c>
      <c r="AB337" s="141">
        <v>17</v>
      </c>
      <c r="AC337" s="141">
        <v>20</v>
      </c>
    </row>
    <row r="338" spans="26:29" x14ac:dyDescent="0.25">
      <c r="Z338" s="140">
        <v>6</v>
      </c>
      <c r="AA338" s="140" t="s">
        <v>413</v>
      </c>
      <c r="AB338" s="141">
        <v>0</v>
      </c>
      <c r="AC338" s="141">
        <v>0</v>
      </c>
    </row>
    <row r="339" spans="26:29" x14ac:dyDescent="0.25">
      <c r="Z339" s="140">
        <v>7</v>
      </c>
      <c r="AA339" s="140" t="s">
        <v>414</v>
      </c>
      <c r="AB339" s="141">
        <v>3</v>
      </c>
      <c r="AC339" s="141">
        <v>3</v>
      </c>
    </row>
    <row r="340" spans="26:29" x14ac:dyDescent="0.25">
      <c r="Z340" s="140">
        <v>8</v>
      </c>
      <c r="AA340" s="140" t="s">
        <v>415</v>
      </c>
      <c r="AB340" s="141">
        <v>10</v>
      </c>
      <c r="AC340" s="141">
        <v>11</v>
      </c>
    </row>
    <row r="341" spans="26:29" x14ac:dyDescent="0.25">
      <c r="Z341" s="140">
        <v>9</v>
      </c>
      <c r="AA341" s="140" t="s">
        <v>416</v>
      </c>
      <c r="AB341" s="141">
        <v>11</v>
      </c>
      <c r="AC341" s="141">
        <v>13</v>
      </c>
    </row>
    <row r="342" spans="26:29" x14ac:dyDescent="0.25">
      <c r="Z342" s="140">
        <v>10</v>
      </c>
      <c r="AA342" s="140" t="s">
        <v>417</v>
      </c>
      <c r="AB342" s="142">
        <v>2</v>
      </c>
      <c r="AC342" s="142">
        <v>3</v>
      </c>
    </row>
    <row r="343" spans="26:29" x14ac:dyDescent="0.25">
      <c r="Z343" s="140">
        <v>11</v>
      </c>
      <c r="AA343" s="140" t="s">
        <v>418</v>
      </c>
      <c r="AB343" s="142">
        <v>13</v>
      </c>
      <c r="AC343" s="142">
        <v>16</v>
      </c>
    </row>
    <row r="344" spans="26:29" x14ac:dyDescent="0.25">
      <c r="Z344" s="140">
        <v>11</v>
      </c>
      <c r="AA344" s="140" t="s">
        <v>419</v>
      </c>
      <c r="AB344" s="142">
        <v>1</v>
      </c>
      <c r="AC344" s="142">
        <v>1</v>
      </c>
    </row>
    <row r="345" spans="26:29" x14ac:dyDescent="0.25">
      <c r="Z345"/>
      <c r="AA345"/>
      <c r="AB345" s="143"/>
      <c r="AC345" s="143"/>
    </row>
    <row r="346" spans="26:29" x14ac:dyDescent="0.25">
      <c r="Z346"/>
      <c r="AA346"/>
      <c r="AB346" s="143"/>
      <c r="AC346" s="143"/>
    </row>
    <row r="347" spans="26:29" x14ac:dyDescent="0.25">
      <c r="Z347"/>
      <c r="AA347"/>
      <c r="AB347" s="143"/>
      <c r="AC347" s="143"/>
    </row>
    <row r="348" spans="26:29" x14ac:dyDescent="0.25">
      <c r="Z348"/>
      <c r="AA348"/>
      <c r="AB348" s="143"/>
      <c r="AC348" s="143"/>
    </row>
    <row r="349" spans="26:29" x14ac:dyDescent="0.25">
      <c r="Z349" s="135" t="s">
        <v>421</v>
      </c>
      <c r="AA349" s="135"/>
      <c r="AB349" s="135"/>
      <c r="AC349" s="135"/>
    </row>
    <row r="350" spans="26:29" x14ac:dyDescent="0.25">
      <c r="Z350" s="136"/>
      <c r="AA350" s="136"/>
      <c r="AB350" s="137"/>
      <c r="AC350" s="137"/>
    </row>
    <row r="351" spans="26:29" ht="45" x14ac:dyDescent="0.25">
      <c r="Z351" s="138" t="s">
        <v>404</v>
      </c>
      <c r="AA351" s="138" t="s">
        <v>405</v>
      </c>
      <c r="AB351" s="139" t="s">
        <v>406</v>
      </c>
      <c r="AC351" s="139" t="s">
        <v>407</v>
      </c>
    </row>
    <row r="352" spans="26:29" x14ac:dyDescent="0.25">
      <c r="Z352" s="140">
        <v>1</v>
      </c>
      <c r="AA352" s="140" t="s">
        <v>408</v>
      </c>
      <c r="AB352" s="141">
        <v>0</v>
      </c>
      <c r="AC352" s="141">
        <v>0</v>
      </c>
    </row>
    <row r="353" spans="26:29" x14ac:dyDescent="0.25">
      <c r="Z353" s="140">
        <v>2</v>
      </c>
      <c r="AA353" s="140" t="s">
        <v>409</v>
      </c>
      <c r="AB353" s="141">
        <v>0</v>
      </c>
      <c r="AC353" s="141">
        <v>0</v>
      </c>
    </row>
    <row r="354" spans="26:29" x14ac:dyDescent="0.25">
      <c r="Z354" s="140">
        <v>3</v>
      </c>
      <c r="AA354" s="140" t="s">
        <v>410</v>
      </c>
      <c r="AB354" s="141">
        <v>0</v>
      </c>
      <c r="AC354" s="141">
        <v>0</v>
      </c>
    </row>
    <row r="355" spans="26:29" x14ac:dyDescent="0.25">
      <c r="Z355" s="140">
        <v>4</v>
      </c>
      <c r="AA355" s="140" t="s">
        <v>411</v>
      </c>
      <c r="AB355" s="141">
        <v>0</v>
      </c>
      <c r="AC355" s="141">
        <v>0</v>
      </c>
    </row>
    <row r="356" spans="26:29" x14ac:dyDescent="0.25">
      <c r="Z356" s="140">
        <v>5</v>
      </c>
      <c r="AA356" s="140" t="s">
        <v>412</v>
      </c>
      <c r="AB356" s="141">
        <v>2</v>
      </c>
      <c r="AC356" s="141">
        <v>2</v>
      </c>
    </row>
    <row r="357" spans="26:29" x14ac:dyDescent="0.25">
      <c r="Z357" s="140">
        <v>6</v>
      </c>
      <c r="AA357" s="140" t="s">
        <v>413</v>
      </c>
      <c r="AB357" s="141">
        <v>11</v>
      </c>
      <c r="AC357" s="141">
        <v>22</v>
      </c>
    </row>
    <row r="358" spans="26:29" x14ac:dyDescent="0.25">
      <c r="Z358" s="144">
        <v>7</v>
      </c>
      <c r="AA358" s="145" t="s">
        <v>414</v>
      </c>
      <c r="AB358" s="142">
        <v>0</v>
      </c>
      <c r="AC358" s="142">
        <v>0</v>
      </c>
    </row>
    <row r="359" spans="26:29" x14ac:dyDescent="0.25">
      <c r="Z359" s="140">
        <v>8</v>
      </c>
      <c r="AA359" s="140" t="s">
        <v>415</v>
      </c>
      <c r="AB359" s="141">
        <v>4</v>
      </c>
      <c r="AC359" s="141">
        <v>5</v>
      </c>
    </row>
    <row r="360" spans="26:29" x14ac:dyDescent="0.25">
      <c r="Z360" s="140">
        <v>9</v>
      </c>
      <c r="AA360" s="140" t="s">
        <v>416</v>
      </c>
      <c r="AB360" s="141">
        <v>0</v>
      </c>
      <c r="AC360" s="141">
        <v>0</v>
      </c>
    </row>
    <row r="361" spans="26:29" x14ac:dyDescent="0.25">
      <c r="Z361" s="140">
        <v>10</v>
      </c>
      <c r="AA361" s="140" t="s">
        <v>417</v>
      </c>
      <c r="AB361" s="141">
        <v>0</v>
      </c>
      <c r="AC361" s="141">
        <v>0</v>
      </c>
    </row>
    <row r="362" spans="26:29" x14ac:dyDescent="0.25">
      <c r="Z362" s="140">
        <v>11</v>
      </c>
      <c r="AA362" s="140" t="s">
        <v>418</v>
      </c>
      <c r="AB362" s="141">
        <v>0</v>
      </c>
      <c r="AC362" s="141">
        <v>0</v>
      </c>
    </row>
    <row r="363" spans="26:29" x14ac:dyDescent="0.25">
      <c r="Z363" s="140">
        <v>12</v>
      </c>
      <c r="AA363" s="140" t="s">
        <v>419</v>
      </c>
      <c r="AB363" s="141">
        <v>0</v>
      </c>
      <c r="AC363" s="141">
        <v>0</v>
      </c>
    </row>
  </sheetData>
  <autoFilter ref="A10:U286"/>
  <mergeCells count="104">
    <mergeCell ref="X297:X298"/>
    <mergeCell ref="Q302:R302"/>
    <mergeCell ref="Q297:Q298"/>
    <mergeCell ref="R297:R298"/>
    <mergeCell ref="S297:U297"/>
    <mergeCell ref="V297:W297"/>
    <mergeCell ref="H297:I297"/>
    <mergeCell ref="J297:K297"/>
    <mergeCell ref="L297:M297"/>
    <mergeCell ref="G290:I290"/>
    <mergeCell ref="J290:L290"/>
    <mergeCell ref="M290:O290"/>
    <mergeCell ref="P290:R290"/>
    <mergeCell ref="K225:K226"/>
    <mergeCell ref="K228:K229"/>
    <mergeCell ref="K230:K231"/>
    <mergeCell ref="K232:K233"/>
    <mergeCell ref="K234:K235"/>
    <mergeCell ref="K240:K241"/>
    <mergeCell ref="K219:K220"/>
    <mergeCell ref="M133:M134"/>
    <mergeCell ref="M135:M136"/>
    <mergeCell ref="K165:K169"/>
    <mergeCell ref="K179:K180"/>
    <mergeCell ref="K181:K182"/>
    <mergeCell ref="K204:K205"/>
    <mergeCell ref="K207:K208"/>
    <mergeCell ref="K211:K212"/>
    <mergeCell ref="K214:K215"/>
    <mergeCell ref="K216:K217"/>
    <mergeCell ref="I194:I195"/>
    <mergeCell ref="K112:K113"/>
    <mergeCell ref="K114:K115"/>
    <mergeCell ref="K117:K118"/>
    <mergeCell ref="I126:I127"/>
    <mergeCell ref="I129:I130"/>
    <mergeCell ref="I131:I132"/>
    <mergeCell ref="M75:M76"/>
    <mergeCell ref="K78:K79"/>
    <mergeCell ref="K85:K86"/>
    <mergeCell ref="K88:K89"/>
    <mergeCell ref="K90:K91"/>
    <mergeCell ref="I64:I65"/>
    <mergeCell ref="I66:I67"/>
    <mergeCell ref="I68:I69"/>
    <mergeCell ref="I71:I72"/>
    <mergeCell ref="K110:K111"/>
    <mergeCell ref="K92:K94"/>
    <mergeCell ref="K95:K96"/>
    <mergeCell ref="K98:K101"/>
    <mergeCell ref="K103:K105"/>
    <mergeCell ref="K106:K107"/>
    <mergeCell ref="K108:K109"/>
    <mergeCell ref="K33:K34"/>
    <mergeCell ref="K35:K36"/>
    <mergeCell ref="K41:K42"/>
    <mergeCell ref="K43:K44"/>
    <mergeCell ref="K45:K46"/>
    <mergeCell ref="K47:K48"/>
    <mergeCell ref="K14:K15"/>
    <mergeCell ref="K16:K17"/>
    <mergeCell ref="K20:K21"/>
    <mergeCell ref="K22:K23"/>
    <mergeCell ref="K24:K25"/>
    <mergeCell ref="A3:M3"/>
    <mergeCell ref="A6:O6"/>
    <mergeCell ref="A4:O4"/>
    <mergeCell ref="A1:M1"/>
    <mergeCell ref="A2:M2"/>
    <mergeCell ref="A7:A10"/>
    <mergeCell ref="B7:B10"/>
    <mergeCell ref="D7:O7"/>
    <mergeCell ref="D8:G8"/>
    <mergeCell ref="H8:I8"/>
    <mergeCell ref="C7:C10"/>
    <mergeCell ref="J8:K8"/>
    <mergeCell ref="L8:M8"/>
    <mergeCell ref="N8:O8"/>
    <mergeCell ref="D9:E9"/>
    <mergeCell ref="F9:G9"/>
    <mergeCell ref="F310:G310"/>
    <mergeCell ref="P12:P13"/>
    <mergeCell ref="P14:P15"/>
    <mergeCell ref="P16:P17"/>
    <mergeCell ref="P20:P21"/>
    <mergeCell ref="P22:P23"/>
    <mergeCell ref="P24:P25"/>
    <mergeCell ref="P29:P30"/>
    <mergeCell ref="P31:P32"/>
    <mergeCell ref="P33:P34"/>
    <mergeCell ref="P35:P36"/>
    <mergeCell ref="P41:P42"/>
    <mergeCell ref="P43:P44"/>
    <mergeCell ref="K29:K30"/>
    <mergeCell ref="K12:K13"/>
    <mergeCell ref="P73:P74"/>
    <mergeCell ref="P75:P76"/>
    <mergeCell ref="P45:P46"/>
    <mergeCell ref="P64:P65"/>
    <mergeCell ref="P66:P67"/>
    <mergeCell ref="P68:P69"/>
    <mergeCell ref="P71:P72"/>
    <mergeCell ref="M73:M74"/>
    <mergeCell ref="K31:K3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6"/>
  <sheetViews>
    <sheetView showGridLines="0" zoomScale="90" zoomScaleNormal="90" zoomScaleSheetLayoutView="115" workbookViewId="0">
      <selection activeCell="B1" sqref="B1:R44"/>
    </sheetView>
  </sheetViews>
  <sheetFormatPr defaultColWidth="9.140625" defaultRowHeight="15" x14ac:dyDescent="0.25"/>
  <cols>
    <col min="1" max="17" width="9.140625" style="90"/>
    <col min="18" max="18" width="11.140625" style="90" customWidth="1"/>
    <col min="19" max="16384" width="9.140625" style="90"/>
  </cols>
  <sheetData>
    <row r="1" spans="2:19" ht="15" customHeight="1" x14ac:dyDescent="0.25"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</row>
    <row r="2" spans="2:19" ht="3.75" customHeight="1" x14ac:dyDescent="0.25">
      <c r="B2" s="91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</row>
    <row r="3" spans="2:19" ht="15" customHeight="1" x14ac:dyDescent="0.25"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</row>
    <row r="7" spans="2:19" ht="18" x14ac:dyDescent="0.25">
      <c r="C7" s="123"/>
    </row>
    <row r="8" spans="2:19" x14ac:dyDescent="0.25">
      <c r="C8"/>
    </row>
    <row r="9" spans="2:19" x14ac:dyDescent="0.25">
      <c r="C9"/>
    </row>
    <row r="10" spans="2:19" x14ac:dyDescent="0.25">
      <c r="C10"/>
    </row>
    <row r="11" spans="2:19" x14ac:dyDescent="0.25">
      <c r="C11"/>
    </row>
    <row r="12" spans="2:19" x14ac:dyDescent="0.25">
      <c r="C12"/>
    </row>
    <row r="13" spans="2:19" x14ac:dyDescent="0.25">
      <c r="C13"/>
    </row>
    <row r="14" spans="2:19" x14ac:dyDescent="0.25">
      <c r="C14"/>
    </row>
    <row r="15" spans="2:19" x14ac:dyDescent="0.25">
      <c r="C15"/>
    </row>
    <row r="16" spans="2:19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41" spans="12:12" x14ac:dyDescent="0.25">
      <c r="L41" s="93"/>
    </row>
    <row r="42" spans="12:12" x14ac:dyDescent="0.25">
      <c r="L42" s="93"/>
    </row>
    <row r="43" spans="12:12" x14ac:dyDescent="0.25">
      <c r="L43" s="93"/>
    </row>
    <row r="44" spans="12:12" ht="4.5" customHeight="1" x14ac:dyDescent="0.25">
      <c r="L44" s="93"/>
    </row>
    <row r="45" spans="12:12" x14ac:dyDescent="0.25">
      <c r="L45" s="93"/>
    </row>
    <row r="46" spans="12:12" x14ac:dyDescent="0.25">
      <c r="L46" s="93"/>
    </row>
  </sheetData>
  <printOptions horizontalCentered="1" verticalCentered="1"/>
  <pageMargins left="0" right="0" top="0" bottom="0" header="0" footer="0"/>
  <pageSetup paperSize="9" scale="10" orientation="landscape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B1" sqref="B1:J21"/>
    </sheetView>
  </sheetViews>
  <sheetFormatPr defaultColWidth="9.140625" defaultRowHeight="15" x14ac:dyDescent="0.25"/>
  <cols>
    <col min="1" max="16384" width="9.140625" style="90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B1" sqref="B1:J21"/>
    </sheetView>
  </sheetViews>
  <sheetFormatPr defaultColWidth="9.140625" defaultRowHeight="15" x14ac:dyDescent="0.25"/>
  <cols>
    <col min="1" max="16384" width="9.140625" style="90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2" workbookViewId="0">
      <selection activeCell="B6" sqref="B6:J21"/>
    </sheetView>
  </sheetViews>
  <sheetFormatPr defaultColWidth="9.140625" defaultRowHeight="15" x14ac:dyDescent="0.25"/>
  <cols>
    <col min="1" max="16384" width="9.140625" style="90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B1" sqref="B1:J21"/>
    </sheetView>
  </sheetViews>
  <sheetFormatPr defaultColWidth="9.140625" defaultRowHeight="15" x14ac:dyDescent="0.25"/>
  <cols>
    <col min="1" max="16384" width="9.140625" style="90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B1" sqref="B1:J21"/>
    </sheetView>
  </sheetViews>
  <sheetFormatPr defaultColWidth="9.140625" defaultRowHeight="15" x14ac:dyDescent="0.25"/>
  <cols>
    <col min="1" max="16384" width="9.140625" style="90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 tower</vt:lpstr>
      <vt:lpstr>topologi tower</vt:lpstr>
      <vt:lpstr>Gantri 150 kV serpong - lkong</vt:lpstr>
      <vt:lpstr>Gantri 150 kV bintaro - serpong</vt:lpstr>
      <vt:lpstr>V petukangan bintaro serpong</vt:lpstr>
      <vt:lpstr>Gantri 150 kV depok - cawang</vt:lpstr>
      <vt:lpstr>Gantri 150 kV Bkasi - Pdklapa</vt:lpstr>
      <vt:lpstr>'topologi tower'!Print_Area</vt:lpstr>
      <vt:lpstr>SILM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Pungkie Oktharia Hermawan</dc:creator>
  <cp:lastModifiedBy>BANGKIT</cp:lastModifiedBy>
  <dcterms:created xsi:type="dcterms:W3CDTF">2018-01-16T09:09:12Z</dcterms:created>
  <dcterms:modified xsi:type="dcterms:W3CDTF">2019-02-04T02:37:34Z</dcterms:modified>
</cp:coreProperties>
</file>