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igh Garde Quality\All Master files\CT\September-21\"/>
    </mc:Choice>
  </mc:AlternateContent>
  <bookViews>
    <workbookView xWindow="0" yWindow="0" windowWidth="20490" windowHeight="7905" tabRatio="604"/>
  </bookViews>
  <sheets>
    <sheet name="09-10-11" sheetId="1" r:id="rId1"/>
    <sheet name="Sheet1" sheetId="2" r:id="rId2"/>
  </sheets>
  <definedNames>
    <definedName name="_xlnm._FilterDatabase" localSheetId="0" hidden="1">'09-10-11'!$A$1:$AO$60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0" i="1" l="1"/>
  <c r="AM59" i="1"/>
  <c r="AG58" i="1" l="1"/>
  <c r="AG57" i="1" l="1"/>
  <c r="AG56" i="1" l="1"/>
  <c r="AJ46" i="1" l="1"/>
  <c r="AM58" i="1" l="1"/>
  <c r="AM57" i="1"/>
  <c r="AG55" i="1" l="1"/>
  <c r="AG51" i="1" l="1"/>
  <c r="AM45" i="1" l="1"/>
  <c r="AM56" i="1"/>
  <c r="AM55" i="1"/>
  <c r="AM47" i="1" l="1"/>
  <c r="AM48" i="1"/>
  <c r="AM49" i="1"/>
  <c r="AM50" i="1"/>
  <c r="AM51" i="1"/>
  <c r="AM52" i="1"/>
  <c r="AM53" i="1"/>
  <c r="AM54" i="1"/>
  <c r="AM46" i="1" l="1"/>
  <c r="AM44" i="1"/>
  <c r="AG54" i="1" l="1"/>
  <c r="AG53" i="1" l="1"/>
  <c r="AG52" i="1" l="1"/>
  <c r="AG50" i="1" l="1"/>
  <c r="AG49" i="1" l="1"/>
  <c r="AM43" i="1"/>
  <c r="AM42" i="1"/>
  <c r="AM41" i="1"/>
  <c r="AM40" i="1"/>
  <c r="AM39" i="1"/>
  <c r="AM38" i="1"/>
  <c r="AM37" i="1"/>
  <c r="AM36" i="1"/>
  <c r="AJ24" i="1" l="1"/>
  <c r="AJ23" i="1"/>
  <c r="AM3" i="1" l="1"/>
  <c r="AM4" i="1"/>
  <c r="AM5" i="1"/>
  <c r="AM6" i="1"/>
  <c r="AM7" i="1"/>
  <c r="AM8" i="1"/>
  <c r="AM9" i="1"/>
  <c r="AM10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9" i="1"/>
  <c r="AM30" i="1"/>
  <c r="AM31" i="1"/>
  <c r="AM32" i="1"/>
  <c r="AM33" i="1"/>
  <c r="AM34" i="1"/>
  <c r="AM35" i="1"/>
  <c r="AJ28" i="1"/>
  <c r="AM28" i="1" s="1"/>
  <c r="AJ11" i="1" l="1"/>
  <c r="AM11" i="1" s="1"/>
  <c r="AG48" i="1" l="1"/>
  <c r="AG47" i="1" l="1"/>
  <c r="AG46" i="1" l="1"/>
  <c r="AG45" i="1" l="1"/>
  <c r="AJ2" i="1" l="1"/>
  <c r="AM2" i="1" s="1"/>
  <c r="AG44" i="1" l="1"/>
  <c r="AG43" i="1" l="1"/>
  <c r="AG42" i="1"/>
  <c r="AG40" i="1" l="1"/>
  <c r="AG36" i="1" l="1"/>
  <c r="AG41" i="1" l="1"/>
  <c r="AG39" i="1" l="1"/>
  <c r="AG38" i="1" l="1"/>
  <c r="AG37" i="1"/>
  <c r="AG35" i="1"/>
  <c r="AG34" i="1"/>
  <c r="AG33" i="1"/>
  <c r="AG32" i="1"/>
  <c r="AG28" i="1"/>
  <c r="AG29" i="1"/>
  <c r="AG27" i="1"/>
  <c r="AG26" i="1"/>
  <c r="AG25" i="1" l="1"/>
  <c r="AG24" i="1"/>
  <c r="AG23" i="1"/>
  <c r="AG22" i="1"/>
  <c r="AG21" i="1"/>
  <c r="AG20" i="1"/>
  <c r="AG19" i="1"/>
  <c r="AG18" i="1" l="1"/>
  <c r="AG17" i="1" l="1"/>
  <c r="AG16" i="1" l="1"/>
  <c r="AG15" i="1" l="1"/>
  <c r="AH4" i="1" l="1"/>
  <c r="AG3" i="1" s="1"/>
  <c r="AG14" i="1" l="1"/>
  <c r="AG13" i="1"/>
  <c r="AG12" i="1"/>
  <c r="AG11" i="1"/>
  <c r="AG10" i="1"/>
  <c r="AG9" i="1"/>
  <c r="AG8" i="1"/>
  <c r="AG7" i="1"/>
  <c r="AG6" i="1"/>
  <c r="AG2" i="1"/>
</calcChain>
</file>

<file path=xl/sharedStrings.xml><?xml version="1.0" encoding="utf-8"?>
<sst xmlns="http://schemas.openxmlformats.org/spreadsheetml/2006/main" count="850" uniqueCount="354">
  <si>
    <t>PO Expire Dt</t>
  </si>
  <si>
    <t>Warehouse</t>
  </si>
  <si>
    <t>ASN Number</t>
  </si>
  <si>
    <t>Boxes</t>
  </si>
  <si>
    <t>Appointment ID</t>
  </si>
  <si>
    <t>PI Qty</t>
  </si>
  <si>
    <t>Invoice Qty</t>
  </si>
  <si>
    <t>Amount Paid</t>
  </si>
  <si>
    <t>Payment Status</t>
  </si>
  <si>
    <t>Bhiwandi</t>
  </si>
  <si>
    <t>AMAZON</t>
  </si>
  <si>
    <t>CLOUDTAIL INDIA</t>
  </si>
  <si>
    <t>Gurgaon</t>
  </si>
  <si>
    <t>BOM6</t>
  </si>
  <si>
    <t>DED3</t>
  </si>
  <si>
    <t>4FHUVSOG</t>
  </si>
  <si>
    <t>4ZDZX5DM</t>
  </si>
  <si>
    <t>Distributor Name</t>
  </si>
  <si>
    <t>Category</t>
  </si>
  <si>
    <t>Location</t>
  </si>
  <si>
    <t>PO Date</t>
  </si>
  <si>
    <t>PO Number</t>
  </si>
  <si>
    <t>PO Amount</t>
  </si>
  <si>
    <t>PO Qty</t>
  </si>
  <si>
    <t>Packing List Status</t>
  </si>
  <si>
    <t>Packing List Number</t>
  </si>
  <si>
    <t>ASN Qty</t>
  </si>
  <si>
    <t>Proforma Invoice Date</t>
  </si>
  <si>
    <t>PI Amount</t>
  </si>
  <si>
    <t>Shared With Pigeon</t>
  </si>
  <si>
    <t>Invoice Date</t>
  </si>
  <si>
    <t>Invoice No</t>
  </si>
  <si>
    <t>Invoice Amount</t>
  </si>
  <si>
    <t>No Of Boxes</t>
  </si>
  <si>
    <t>Received Qty</t>
  </si>
  <si>
    <t>Payment Date</t>
  </si>
  <si>
    <t>LR No</t>
  </si>
  <si>
    <t>Dispatch Date</t>
  </si>
  <si>
    <t>Status</t>
  </si>
  <si>
    <t>Appointment Date</t>
  </si>
  <si>
    <t>Appointment Time</t>
  </si>
  <si>
    <t>Digital Invoices Created</t>
  </si>
  <si>
    <t>Digital Invoice Creation Date</t>
  </si>
  <si>
    <t>Proforma Invoice No</t>
  </si>
  <si>
    <t>QE/PI/21-22/1252</t>
  </si>
  <si>
    <t>11.00PM</t>
  </si>
  <si>
    <t>PK-1755=1980</t>
  </si>
  <si>
    <t>PK-1755=327</t>
  </si>
  <si>
    <t>07.30PM</t>
  </si>
  <si>
    <t>05.30PM</t>
  </si>
  <si>
    <t>IN-MH21/22-1194</t>
  </si>
  <si>
    <t>QE/PI/21-22/1251</t>
  </si>
  <si>
    <t>IN-MH21/22-1196</t>
  </si>
  <si>
    <t>Delivered</t>
  </si>
  <si>
    <t>Yes</t>
  </si>
  <si>
    <t>1MNK8ZDZ</t>
  </si>
  <si>
    <t>3OOFUDYJ</t>
  </si>
  <si>
    <t>QE/PI/21-22/1291</t>
  </si>
  <si>
    <t>QE/PI/21-22/1292</t>
  </si>
  <si>
    <t>PK-1755=1192</t>
  </si>
  <si>
    <t>09.30PM</t>
  </si>
  <si>
    <t>12.45PM</t>
  </si>
  <si>
    <t>IN-MH21/22-1271</t>
  </si>
  <si>
    <t>11.30AM</t>
  </si>
  <si>
    <t>6SDM3KZV</t>
  </si>
  <si>
    <t>6ZM81X5D</t>
  </si>
  <si>
    <t>QE/PI/21-22/1337</t>
  </si>
  <si>
    <t>QE/PI/21-22/1338</t>
  </si>
  <si>
    <t>02.30PM</t>
  </si>
  <si>
    <t>PK-1890</t>
  </si>
  <si>
    <t>PK-1761=1176</t>
  </si>
  <si>
    <t>IN-UP21/22-593</t>
  </si>
  <si>
    <t>PK-1900=1071</t>
  </si>
  <si>
    <t>IN-MH21/22-1328</t>
  </si>
  <si>
    <t>IN-UP21/22-605</t>
  </si>
  <si>
    <t>PO Closed</t>
  </si>
  <si>
    <t>59RFFYPK</t>
  </si>
  <si>
    <t>5NSIJ7DU</t>
  </si>
  <si>
    <t>QE/PI/21-22/1410</t>
  </si>
  <si>
    <t>QE/PI/21-22/1411</t>
  </si>
  <si>
    <t>10.45AM</t>
  </si>
  <si>
    <t>IN-MH21/22-1354</t>
  </si>
  <si>
    <t>PK-1947 &amp; PK-1954=2866</t>
  </si>
  <si>
    <t>PK-2002=2495</t>
  </si>
  <si>
    <t>PK-2018=1334</t>
  </si>
  <si>
    <t>IN-MH21/22-1376</t>
  </si>
  <si>
    <t>IN-MH21/22-1377</t>
  </si>
  <si>
    <t>PK-2057=2611</t>
  </si>
  <si>
    <t>IN-UP21/22-638</t>
  </si>
  <si>
    <t>3QF4B7ZI</t>
  </si>
  <si>
    <t>84PEA7PG</t>
  </si>
  <si>
    <t>QE/PI/21-22/1444</t>
  </si>
  <si>
    <t>QE/PI/21-22/1443</t>
  </si>
  <si>
    <t>PK-2083=2106</t>
  </si>
  <si>
    <t>PK 2088=1417</t>
  </si>
  <si>
    <t>05.00PM</t>
  </si>
  <si>
    <t>IN-UP21/22-653</t>
  </si>
  <si>
    <t>IN-MH21/22-1454</t>
  </si>
  <si>
    <t>3ZYDXU8V</t>
  </si>
  <si>
    <t>79LDYHEK</t>
  </si>
  <si>
    <t>QE/PI/21-22/1497</t>
  </si>
  <si>
    <t>QE/PI/21-22/1498</t>
  </si>
  <si>
    <t>01.15PM</t>
  </si>
  <si>
    <t>PK-2144=558</t>
  </si>
  <si>
    <t>PNQ3</t>
  </si>
  <si>
    <t>Chakan</t>
  </si>
  <si>
    <t>PK-2149=762</t>
  </si>
  <si>
    <t>IN-UP21/22-672</t>
  </si>
  <si>
    <t>IN-MH21/22-1473</t>
  </si>
  <si>
    <t>Diff</t>
  </si>
  <si>
    <t>75 Qty excess supplied</t>
  </si>
  <si>
    <t>4EPL3KZK</t>
  </si>
  <si>
    <t>46JJXHDW</t>
  </si>
  <si>
    <t>QE/PI/21-22/1564</t>
  </si>
  <si>
    <t>QE/PI/21-22/1565</t>
  </si>
  <si>
    <t>PK-2237=395</t>
  </si>
  <si>
    <t>PK-2236=286</t>
  </si>
  <si>
    <t>IN-MH21/22-1535</t>
  </si>
  <si>
    <t>12.30PM</t>
  </si>
  <si>
    <t>IN-UP21/22-700</t>
  </si>
  <si>
    <t>05.15PM</t>
  </si>
  <si>
    <t>2JNAWPJM</t>
  </si>
  <si>
    <t>773U345A</t>
  </si>
  <si>
    <t>12.00PM</t>
  </si>
  <si>
    <t>QE/PI/21-22/1639</t>
  </si>
  <si>
    <t>QE/PI/21-22/1638</t>
  </si>
  <si>
    <t>2DJI92HS</t>
  </si>
  <si>
    <t>496P8T1E</t>
  </si>
  <si>
    <t>12.00AM</t>
  </si>
  <si>
    <t>PK-2419=219</t>
  </si>
  <si>
    <t>IN-UP21/22-748</t>
  </si>
  <si>
    <t>IN-MH21/22-1683</t>
  </si>
  <si>
    <t>PK-2421=382</t>
  </si>
  <si>
    <t>QE/PI/21-22/1701</t>
  </si>
  <si>
    <t>QE/PI/21-22/1700</t>
  </si>
  <si>
    <t>PK-2494</t>
  </si>
  <si>
    <t>6KEUQGRH</t>
  </si>
  <si>
    <t>1FLFO2WR</t>
  </si>
  <si>
    <t>IN-MH21/22-1733</t>
  </si>
  <si>
    <t>QE/PI/21-22/1754</t>
  </si>
  <si>
    <t>QE/PI/21-22/1753</t>
  </si>
  <si>
    <t>PK-2547</t>
  </si>
  <si>
    <t>IN-MH21/22-1764</t>
  </si>
  <si>
    <t>6X74SM8P</t>
  </si>
  <si>
    <t>03.30PM</t>
  </si>
  <si>
    <t>09.00PM</t>
  </si>
  <si>
    <t>PK-2620=1143</t>
  </si>
  <si>
    <t>PK-2618=286</t>
  </si>
  <si>
    <t>QE/PI/21-22/1848</t>
  </si>
  <si>
    <t>QE/PI/21-22/1849</t>
  </si>
  <si>
    <t>22R7VL4B</t>
  </si>
  <si>
    <t>PK-2628=620</t>
  </si>
  <si>
    <t>IN-UP21/22-800</t>
  </si>
  <si>
    <t>IN-UP21/22-801</t>
  </si>
  <si>
    <t>PK-2650=1396</t>
  </si>
  <si>
    <t>POD</t>
  </si>
  <si>
    <t>Saved</t>
  </si>
  <si>
    <t>IN-UP21/22-806</t>
  </si>
  <si>
    <t>IN-MH21/22-1848</t>
  </si>
  <si>
    <t>68XNQBQL</t>
  </si>
  <si>
    <t>61JMBVBD</t>
  </si>
  <si>
    <t>QE/PI/21-22/1906</t>
  </si>
  <si>
    <t>QE/PI/21-22/1907</t>
  </si>
  <si>
    <t>029</t>
  </si>
  <si>
    <t>030</t>
  </si>
  <si>
    <t>031</t>
  </si>
  <si>
    <t>032</t>
  </si>
  <si>
    <t>033</t>
  </si>
  <si>
    <t>037</t>
  </si>
  <si>
    <t>036</t>
  </si>
  <si>
    <t>039</t>
  </si>
  <si>
    <t>7G22HI2G</t>
  </si>
  <si>
    <t>69AZTSLL</t>
  </si>
  <si>
    <t>QE/PI/21-22/2018</t>
  </si>
  <si>
    <t>QE/PI/21-22/2017</t>
  </si>
  <si>
    <t>IN-MH21/22-2005</t>
  </si>
  <si>
    <t>3XTTYQCU</t>
  </si>
  <si>
    <t>76IDAIGB</t>
  </si>
  <si>
    <t>PK-2851-953=167669</t>
  </si>
  <si>
    <t>IN-UP21/22-901</t>
  </si>
  <si>
    <t>SO-2821=9238 &amp; PK-2780=3034</t>
  </si>
  <si>
    <t>Mahalunge</t>
  </si>
  <si>
    <t>SPNA</t>
  </si>
  <si>
    <t>QE/PI/21-22/2100</t>
  </si>
  <si>
    <t>IN-UP21/22-918</t>
  </si>
  <si>
    <t>04.15PM</t>
  </si>
  <si>
    <t>PK-2958</t>
  </si>
  <si>
    <t>02.45PM</t>
  </si>
  <si>
    <t>367651763=4507</t>
  </si>
  <si>
    <t>PK-3007=2061</t>
  </si>
  <si>
    <t>IN-MH21/22-2061</t>
  </si>
  <si>
    <t>IN-MH21/22-2062</t>
  </si>
  <si>
    <t>PK-3042=5964</t>
  </si>
  <si>
    <t>QE/PI/21-22/2101</t>
  </si>
  <si>
    <t>395626004986</t>
  </si>
  <si>
    <t>PK-3043=687</t>
  </si>
  <si>
    <t>IN-MH21/22-2049</t>
  </si>
  <si>
    <t>22.00PM</t>
  </si>
  <si>
    <t>2ZHDQ4ZL</t>
  </si>
  <si>
    <t>1AN5HVQH</t>
  </si>
  <si>
    <t>PK-2983=2856</t>
  </si>
  <si>
    <t>Prepared at Noida</t>
  </si>
  <si>
    <t>IN-UP21/22-942</t>
  </si>
  <si>
    <t>IN-UP21/22-947</t>
  </si>
  <si>
    <t>04.00PM</t>
  </si>
  <si>
    <t>QE/PI/21-22/2188</t>
  </si>
  <si>
    <t>QE/PI/21-22/2189</t>
  </si>
  <si>
    <t>PK-2865</t>
  </si>
  <si>
    <t>01.30PM</t>
  </si>
  <si>
    <t>PK-3102</t>
  </si>
  <si>
    <t>IN-MH21/22-2128</t>
  </si>
  <si>
    <t>11.00AM</t>
  </si>
  <si>
    <t>1OM8EPTN</t>
  </si>
  <si>
    <t>5PVR59IK</t>
  </si>
  <si>
    <t>QE/PI/21-22/2249</t>
  </si>
  <si>
    <t>QE/PI/21-22/2248</t>
  </si>
  <si>
    <t>03.45PM</t>
  </si>
  <si>
    <t>PK-3145</t>
  </si>
  <si>
    <t>IN-MH21/22-2163</t>
  </si>
  <si>
    <t>IN-UP21/22-967</t>
  </si>
  <si>
    <t>PK-2786=10012</t>
  </si>
  <si>
    <t>PK-3186=504</t>
  </si>
  <si>
    <t>No</t>
  </si>
  <si>
    <t>Internal Stock x'fer</t>
  </si>
  <si>
    <t>10.15AM</t>
  </si>
  <si>
    <t>PK-3239=2856</t>
  </si>
  <si>
    <t>PK-3188=508</t>
  </si>
  <si>
    <t>No Apt</t>
  </si>
  <si>
    <t>Bhosari</t>
  </si>
  <si>
    <t>041</t>
  </si>
  <si>
    <t>040</t>
  </si>
  <si>
    <t>IN-MH21/22-2204</t>
  </si>
  <si>
    <t>IN-UP21/22-1011</t>
  </si>
  <si>
    <t>docs shared</t>
  </si>
  <si>
    <t>IN-UP21/22-1013</t>
  </si>
  <si>
    <t>1GQ7Z5OY</t>
  </si>
  <si>
    <t>4NHKZ2HK</t>
  </si>
  <si>
    <t>11.45AM</t>
  </si>
  <si>
    <t>QE/PI/21-22/2322</t>
  </si>
  <si>
    <t>QE/PI/21-22/2323</t>
  </si>
  <si>
    <t xml:space="preserve">
17556286533</t>
  </si>
  <si>
    <t>PK-3323=482</t>
  </si>
  <si>
    <t>IN-UP21/22-1031</t>
  </si>
  <si>
    <t>ISK3</t>
  </si>
  <si>
    <t>PK-3358</t>
  </si>
  <si>
    <t>IN-MH21/22-2327</t>
  </si>
  <si>
    <t>08.45PM</t>
  </si>
  <si>
    <t>7DIGDE4J</t>
  </si>
  <si>
    <t>5N8YQAQL</t>
  </si>
  <si>
    <t>QE/PI/21-22/2441</t>
  </si>
  <si>
    <t>08.15AM</t>
  </si>
  <si>
    <t>QE/PI/21-22/2442</t>
  </si>
  <si>
    <t>PK-3429=10947</t>
  </si>
  <si>
    <t>PK-3430=4951</t>
  </si>
  <si>
    <t>IN-MH21/22-2356</t>
  </si>
  <si>
    <t>IN-MH21/22-2387</t>
  </si>
  <si>
    <t>04.30PM</t>
  </si>
  <si>
    <t>7X7YUWVE</t>
  </si>
  <si>
    <t>2K8JYCYU</t>
  </si>
  <si>
    <t>QE/PI/21-22/2580</t>
  </si>
  <si>
    <t>QE/PI/21-22/2581</t>
  </si>
  <si>
    <t>PK-3579=464</t>
  </si>
  <si>
    <t>IN-UP21/22-1153</t>
  </si>
  <si>
    <t xml:space="preserve">
17098015413</t>
  </si>
  <si>
    <t>IN-UP21/22-1154</t>
  </si>
  <si>
    <t>PK-3583=377</t>
  </si>
  <si>
    <t>PK-3596</t>
  </si>
  <si>
    <t>4836.59 Return stock received</t>
  </si>
  <si>
    <t>6FV8RZKL</t>
  </si>
  <si>
    <t>67P7MVXX</t>
  </si>
  <si>
    <t>QE/PI/21-22/2673</t>
  </si>
  <si>
    <t>QE/PI/21-22/2672</t>
  </si>
  <si>
    <t>PK-3716=370</t>
  </si>
  <si>
    <t>PK-3714=1366</t>
  </si>
  <si>
    <t>IN-MH21/22-2503</t>
  </si>
  <si>
    <t>IN-MH21/22-2514</t>
  </si>
  <si>
    <t>IN-UP21/22-1224</t>
  </si>
  <si>
    <t>2OKDZAAB</t>
  </si>
  <si>
    <t>2QF5LE5Q</t>
  </si>
  <si>
    <t>QE/PI/21-22/2737</t>
  </si>
  <si>
    <t>QE/PI/21-22/2738</t>
  </si>
  <si>
    <t>08.00AM</t>
  </si>
  <si>
    <t>PC</t>
  </si>
  <si>
    <t>PC- Denied</t>
  </si>
  <si>
    <t>SC-Resolved</t>
  </si>
  <si>
    <t>81645.41----1 Box return RTO Dkt No.530083816</t>
  </si>
  <si>
    <t>PC-Denied</t>
  </si>
  <si>
    <t>Prepared as 1061285.77 due to 78625 MRP Issue</t>
  </si>
  <si>
    <t>SC- Resolved</t>
  </si>
  <si>
    <t>Prepared as 2035120.13 due to 78625 MRP Issue &amp; SC- Resolved</t>
  </si>
  <si>
    <t>Diff Amt</t>
  </si>
  <si>
    <t>5NP5U3HI</t>
  </si>
  <si>
    <t>QE/PI/21-22/2787</t>
  </si>
  <si>
    <t>QE/PI/21-22/2788</t>
  </si>
  <si>
    <t>7YQOQMFI</t>
  </si>
  <si>
    <t>PK-3841=3562</t>
  </si>
  <si>
    <t>SC- In Process</t>
  </si>
  <si>
    <t>OK</t>
  </si>
  <si>
    <t>11.15AM</t>
  </si>
  <si>
    <t>PK-3871=239</t>
  </si>
  <si>
    <t>PK-3873=87</t>
  </si>
  <si>
    <t>IN-MH21/22-2604</t>
  </si>
  <si>
    <t>IN-UP21/22-1256</t>
  </si>
  <si>
    <t>IN-UP21/22-1263</t>
  </si>
  <si>
    <t>PK-3908=849</t>
  </si>
  <si>
    <t>2OR7JDYX</t>
  </si>
  <si>
    <t>8GNO3X5U</t>
  </si>
  <si>
    <t>QE/PI/21-22/2847</t>
  </si>
  <si>
    <t>QE/PI/21-22/2846</t>
  </si>
  <si>
    <t>IN-MH21/22-2640</t>
  </si>
  <si>
    <t>PK-3943=3998</t>
  </si>
  <si>
    <t>PK-3955=735</t>
  </si>
  <si>
    <t>IN-UP21/22-1291</t>
  </si>
  <si>
    <t>IN-MH21/22-2677</t>
  </si>
  <si>
    <t>63B6TWFG</t>
  </si>
  <si>
    <t>6WQW1KUM</t>
  </si>
  <si>
    <t>QE/PI/21-22/2890</t>
  </si>
  <si>
    <t>QE/PI/21-22/2891</t>
  </si>
  <si>
    <t>PK-3997</t>
  </si>
  <si>
    <t>09.15AM</t>
  </si>
  <si>
    <t>03.15PM</t>
  </si>
  <si>
    <t>IN-UP21/22-1314</t>
  </si>
  <si>
    <t>PK-3981=385</t>
  </si>
  <si>
    <t>IN-MH21/22-2738</t>
  </si>
  <si>
    <t>23SGSEKP</t>
  </si>
  <si>
    <t>733Q21YR</t>
  </si>
  <si>
    <t>QE/PI/21-22/2934</t>
  </si>
  <si>
    <t>QE/PI/21-22/2933</t>
  </si>
  <si>
    <t>PK-4102=283</t>
  </si>
  <si>
    <t>PK-4101=4788</t>
  </si>
  <si>
    <t>DSPT21686023135</t>
  </si>
  <si>
    <t>PC Dispute</t>
  </si>
  <si>
    <t>PC-Dispute raised</t>
  </si>
  <si>
    <t>DSPT21384033247</t>
  </si>
  <si>
    <t>DSPT20243182559</t>
  </si>
  <si>
    <t>IN-UP21/22-1334</t>
  </si>
  <si>
    <t>Prepared</t>
  </si>
  <si>
    <t>DSPT21887356383</t>
  </si>
  <si>
    <t>DSPT20008308191</t>
  </si>
  <si>
    <t>PC- Claim raised</t>
  </si>
  <si>
    <t>DSPT20545179103</t>
  </si>
  <si>
    <t>DSPT21149158879</t>
  </si>
  <si>
    <t>IN-MH21/22-2797</t>
  </si>
  <si>
    <t>SC- Closed</t>
  </si>
  <si>
    <t>73Y9Z7LB</t>
  </si>
  <si>
    <t>QE/PI/21-22/2975</t>
  </si>
  <si>
    <t>39A1XTIV</t>
  </si>
  <si>
    <t>QE/PI/21-22/2976</t>
  </si>
  <si>
    <t>10.30AM</t>
  </si>
  <si>
    <t>PK-4156</t>
  </si>
  <si>
    <t>PK-4158</t>
  </si>
  <si>
    <t>IN-UP21/22-1348</t>
  </si>
  <si>
    <t>IN-MH21/22-2826</t>
  </si>
  <si>
    <t>Dispatched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</si>
</sst>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color theme="1"/>
      <name val="Calibri Light"/>
      <family val="2"/>
    </font>
    <font>
      <sz val="10"/>
      <color rgb="FF002F36"/>
      <name val="Arial"/>
      <family val="2"/>
    </font>
    <font>
      <sz val="8"/>
      <color theme="1"/>
      <name val="Calibri Light"/>
      <family val="2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 wrapText="1"/>
    </xf>
    <xf numFmtId="14" fontId="2" fillId="3" borderId="1" xfId="0" applyNumberFormat="1" applyFont="1" applyFill="1" applyBorder="1" applyAlignment="1">
      <alignment horizontal="left"/>
    </xf>
    <xf numFmtId="0" fontId="2" fillId="3" borderId="1" xfId="1" applyNumberFormat="1" applyFont="1" applyFill="1" applyBorder="1" applyAlignment="1">
      <alignment horizontal="left"/>
    </xf>
    <xf numFmtId="12" fontId="2" fillId="3" borderId="1" xfId="0" applyNumberFormat="1" applyFont="1" applyFill="1" applyBorder="1" applyAlignment="1" applyProtection="1">
      <alignment horizontal="left"/>
      <protection locked="0"/>
    </xf>
    <xf numFmtId="0" fontId="2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Alignment="1">
      <alignment horizontal="left"/>
    </xf>
    <xf numFmtId="12" fontId="3" fillId="2" borderId="1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 applyFill="1" applyBorder="1"/>
    <xf numFmtId="12" fontId="2" fillId="0" borderId="0" xfId="0" applyNumberFormat="1" applyFont="1"/>
    <xf numFmtId="0" fontId="2" fillId="3" borderId="1" xfId="0" applyFont="1" applyFill="1" applyBorder="1" applyAlignment="1">
      <alignment horizontal="left" wrapText="1"/>
    </xf>
    <xf numFmtId="1" fontId="5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0" fontId="2" fillId="3" borderId="1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5" borderId="1" xfId="0" applyFont="1" applyFill="1" applyBorder="1" applyAlignment="1">
      <alignment horizontal="left"/>
    </xf>
    <xf numFmtId="14" fontId="2" fillId="5" borderId="1" xfId="0" applyNumberFormat="1" applyFont="1" applyFill="1" applyBorder="1" applyAlignment="1">
      <alignment horizontal="left"/>
    </xf>
    <xf numFmtId="12" fontId="2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2" fontId="2" fillId="3" borderId="1" xfId="2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4" borderId="1" xfId="0" applyFont="1" applyFill="1" applyBorder="1" applyAlignment="1">
      <alignment horizontal="left"/>
    </xf>
    <xf numFmtId="12" fontId="2" fillId="3" borderId="1" xfId="0" applyNumberFormat="1" applyFont="1" applyFill="1" applyBorder="1" applyAlignment="1">
      <alignment horizontal="left"/>
    </xf>
    <xf numFmtId="12" fontId="2" fillId="3" borderId="1" xfId="0" applyNumberFormat="1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2" fontId="2" fillId="0" borderId="1" xfId="0" applyNumberFormat="1" applyFont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left"/>
    </xf>
    <xf numFmtId="12" fontId="2" fillId="6" borderId="1" xfId="0" applyNumberFormat="1" applyFont="1" applyFill="1" applyBorder="1" applyAlignment="1">
      <alignment horizontal="left"/>
    </xf>
    <xf numFmtId="12" fontId="2" fillId="3" borderId="1" xfId="0" applyNumberFormat="1" applyFont="1" applyFill="1" applyBorder="1" applyAlignment="1">
      <alignment horizontal="left"/>
    </xf>
    <xf numFmtId="12" fontId="2" fillId="3" borderId="1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abSelected="1" workbookViewId="0">
      <pane ySplit="1" topLeftCell="A50" activePane="bottomLeft" state="frozen"/>
      <selection activeCell="AF1" sqref="AF1"/>
      <selection pane="bottomLeft" activeCell="H56" sqref="H56"/>
    </sheetView>
  </sheetViews>
  <sheetFormatPr defaultRowHeight="14.1" customHeight="1" x14ac:dyDescent="0.2"/>
  <cols>
    <col min="1" max="1" width="14.140625" style="11" bestFit="1" customWidth="1"/>
    <col min="2" max="2" width="7.5703125" style="11" bestFit="1" customWidth="1"/>
    <col min="3" max="3" width="9.85546875" style="11" customWidth="1"/>
    <col min="4" max="4" width="10" style="11" bestFit="1" customWidth="1"/>
    <col min="5" max="5" width="9" style="11" bestFit="1" customWidth="1"/>
    <col min="6" max="6" width="10.42578125" style="11" bestFit="1" customWidth="1"/>
    <col min="7" max="7" width="9.5703125" style="11" bestFit="1" customWidth="1"/>
    <col min="8" max="8" width="6" style="11" bestFit="1" customWidth="1"/>
    <col min="9" max="9" width="9" style="11" bestFit="1" customWidth="1"/>
    <col min="10" max="10" width="15.28515625" style="11" bestFit="1" customWidth="1"/>
    <col min="11" max="11" width="23.7109375" style="12" bestFit="1" customWidth="1"/>
    <col min="12" max="12" width="12" style="11" bestFit="1" customWidth="1"/>
    <col min="13" max="13" width="7" style="11" bestFit="1" customWidth="1"/>
    <col min="14" max="14" width="5.28515625" style="11" bestFit="1" customWidth="1"/>
    <col min="15" max="15" width="14.28515625" style="11" bestFit="1" customWidth="1"/>
    <col min="16" max="16" width="15.5703125" style="11" bestFit="1" customWidth="1"/>
    <col min="17" max="17" width="17" style="11" bestFit="1" customWidth="1"/>
    <col min="18" max="18" width="8.28515625" style="11" bestFit="1" customWidth="1"/>
    <col min="19" max="19" width="5.28515625" style="11" bestFit="1" customWidth="1"/>
    <col min="20" max="20" width="15" style="11" bestFit="1" customWidth="1"/>
    <col min="21" max="21" width="9.85546875" style="11" bestFit="1" customWidth="1"/>
    <col min="22" max="22" width="14.140625" style="11" customWidth="1"/>
    <col min="23" max="23" width="12" style="11" bestFit="1" customWidth="1"/>
    <col min="24" max="24" width="9" style="11" bestFit="1" customWidth="1"/>
    <col min="25" max="25" width="9.85546875" style="11" bestFit="1" customWidth="1"/>
    <col min="26" max="26" width="11" style="11" bestFit="1" customWidth="1"/>
    <col min="27" max="27" width="9.85546875" style="11" bestFit="1" customWidth="1"/>
    <col min="28" max="28" width="14.140625" style="11" bestFit="1" customWidth="1"/>
    <col min="29" max="29" width="14.28515625" style="11" bestFit="1" customWidth="1"/>
    <col min="30" max="30" width="18" style="11" bestFit="1" customWidth="1"/>
    <col min="31" max="31" width="21.7109375" style="11" bestFit="1" customWidth="1"/>
    <col min="32" max="32" width="10.42578125" style="15" bestFit="1" customWidth="1"/>
    <col min="33" max="33" width="7.28515625" style="15" customWidth="1"/>
    <col min="34" max="34" width="50.7109375" style="11" customWidth="1"/>
    <col min="35" max="35" width="11.140625" style="12" bestFit="1" customWidth="1"/>
    <col min="36" max="36" width="36.28515625" style="11" customWidth="1"/>
    <col min="37" max="37" width="8.7109375" style="11" bestFit="1" customWidth="1"/>
    <col min="38" max="38" width="5.5703125" style="11" bestFit="1" customWidth="1"/>
    <col min="39" max="39" width="8.7109375" style="11" bestFit="1" customWidth="1"/>
    <col min="40" max="40" width="14.28515625" style="11" bestFit="1" customWidth="1"/>
    <col min="41" max="16384" width="9.140625" style="11"/>
  </cols>
  <sheetData>
    <row r="1" spans="1:41" ht="14.1" customHeight="1" x14ac:dyDescent="0.2">
      <c r="A1" s="1" t="s">
        <v>17</v>
      </c>
      <c r="B1" s="1" t="s">
        <v>18</v>
      </c>
      <c r="C1" s="1" t="s">
        <v>19</v>
      </c>
      <c r="D1" s="1" t="s">
        <v>0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</v>
      </c>
      <c r="J1" s="1" t="s">
        <v>24</v>
      </c>
      <c r="K1" s="1" t="s">
        <v>25</v>
      </c>
      <c r="L1" s="1" t="s">
        <v>2</v>
      </c>
      <c r="M1" s="1" t="s">
        <v>26</v>
      </c>
      <c r="N1" s="1" t="s">
        <v>3</v>
      </c>
      <c r="O1" s="1" t="s">
        <v>4</v>
      </c>
      <c r="P1" s="1" t="s">
        <v>43</v>
      </c>
      <c r="Q1" s="1" t="s">
        <v>27</v>
      </c>
      <c r="R1" s="1" t="s">
        <v>28</v>
      </c>
      <c r="S1" s="1" t="s">
        <v>5</v>
      </c>
      <c r="T1" s="1" t="s">
        <v>29</v>
      </c>
      <c r="U1" s="1" t="s">
        <v>30</v>
      </c>
      <c r="V1" s="1" t="s">
        <v>31</v>
      </c>
      <c r="W1" s="3" t="s">
        <v>32</v>
      </c>
      <c r="X1" s="1" t="s">
        <v>6</v>
      </c>
      <c r="Y1" s="1" t="s">
        <v>33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9" t="s">
        <v>34</v>
      </c>
      <c r="AG1" s="9" t="s">
        <v>109</v>
      </c>
      <c r="AH1" s="1" t="s">
        <v>8</v>
      </c>
      <c r="AI1" s="1" t="s">
        <v>35</v>
      </c>
      <c r="AJ1" s="1" t="s">
        <v>7</v>
      </c>
      <c r="AK1" s="1" t="s">
        <v>36</v>
      </c>
      <c r="AL1" s="1" t="s">
        <v>155</v>
      </c>
      <c r="AM1" s="32" t="s">
        <v>290</v>
      </c>
      <c r="AN1" s="32" t="s">
        <v>331</v>
      </c>
    </row>
    <row r="2" spans="1:41" ht="14.1" customHeight="1" x14ac:dyDescent="0.2">
      <c r="A2" s="2" t="s">
        <v>11</v>
      </c>
      <c r="B2" s="2" t="s">
        <v>10</v>
      </c>
      <c r="C2" s="2" t="s">
        <v>12</v>
      </c>
      <c r="D2" s="2" t="s">
        <v>75</v>
      </c>
      <c r="E2" s="4">
        <v>44445</v>
      </c>
      <c r="F2" s="2" t="s">
        <v>15</v>
      </c>
      <c r="G2" s="2">
        <v>348144.27</v>
      </c>
      <c r="H2" s="2">
        <v>1627</v>
      </c>
      <c r="I2" s="2" t="s">
        <v>14</v>
      </c>
      <c r="J2" s="2"/>
      <c r="K2" s="2" t="s">
        <v>70</v>
      </c>
      <c r="L2" s="2"/>
      <c r="M2" s="2"/>
      <c r="N2" s="2"/>
      <c r="O2" s="40">
        <v>355513004986</v>
      </c>
      <c r="P2" s="2" t="s">
        <v>51</v>
      </c>
      <c r="Q2" s="4">
        <v>44445</v>
      </c>
      <c r="R2" s="2">
        <v>350530</v>
      </c>
      <c r="S2" s="2">
        <v>1431</v>
      </c>
      <c r="T2" s="2" t="s">
        <v>75</v>
      </c>
      <c r="U2" s="4">
        <v>44460</v>
      </c>
      <c r="V2" s="2" t="s">
        <v>71</v>
      </c>
      <c r="W2" s="5">
        <v>344904.06</v>
      </c>
      <c r="X2" s="2">
        <v>1413</v>
      </c>
      <c r="Y2" s="2">
        <v>60</v>
      </c>
      <c r="Z2" s="4">
        <v>44462</v>
      </c>
      <c r="AA2" s="2" t="s">
        <v>53</v>
      </c>
      <c r="AB2" s="4">
        <v>44463</v>
      </c>
      <c r="AC2" s="2" t="s">
        <v>49</v>
      </c>
      <c r="AD2" s="2" t="s">
        <v>54</v>
      </c>
      <c r="AE2" s="4">
        <v>44463</v>
      </c>
      <c r="AF2" s="40">
        <v>1407</v>
      </c>
      <c r="AG2" s="40">
        <f>X2-AF2</f>
        <v>6</v>
      </c>
      <c r="AH2" s="2" t="s">
        <v>284</v>
      </c>
      <c r="AI2" s="4">
        <v>44508</v>
      </c>
      <c r="AJ2" s="30">
        <f>341932.18 + 2969.64</f>
        <v>344901.82</v>
      </c>
      <c r="AK2" s="2" t="s">
        <v>163</v>
      </c>
      <c r="AL2" s="2"/>
      <c r="AM2" s="32">
        <f>W2-AJ2</f>
        <v>2.2399999999906868</v>
      </c>
      <c r="AN2" s="32"/>
    </row>
    <row r="3" spans="1:41" ht="14.1" customHeight="1" x14ac:dyDescent="0.2">
      <c r="A3" s="2" t="s">
        <v>11</v>
      </c>
      <c r="B3" s="2" t="s">
        <v>10</v>
      </c>
      <c r="C3" s="2" t="s">
        <v>9</v>
      </c>
      <c r="D3" s="2"/>
      <c r="E3" s="4">
        <v>44445</v>
      </c>
      <c r="F3" s="2" t="s">
        <v>16</v>
      </c>
      <c r="G3" s="2">
        <v>893605.74</v>
      </c>
      <c r="H3" s="2">
        <v>4329</v>
      </c>
      <c r="I3" s="2" t="s">
        <v>13</v>
      </c>
      <c r="J3" s="2"/>
      <c r="K3" s="2" t="s">
        <v>46</v>
      </c>
      <c r="L3" s="2"/>
      <c r="M3" s="2"/>
      <c r="N3" s="2"/>
      <c r="O3" s="2">
        <v>340611763</v>
      </c>
      <c r="P3" s="2" t="s">
        <v>44</v>
      </c>
      <c r="Q3" s="4">
        <v>44445</v>
      </c>
      <c r="R3" s="2">
        <v>948760</v>
      </c>
      <c r="S3" s="2">
        <v>3969</v>
      </c>
      <c r="T3" s="2"/>
      <c r="U3" s="4">
        <v>44446</v>
      </c>
      <c r="V3" s="2" t="s">
        <v>52</v>
      </c>
      <c r="W3" s="5">
        <v>619058</v>
      </c>
      <c r="X3" s="2">
        <v>1980</v>
      </c>
      <c r="Y3" s="2">
        <v>126</v>
      </c>
      <c r="Z3" s="4">
        <v>44446</v>
      </c>
      <c r="AA3" s="2" t="s">
        <v>53</v>
      </c>
      <c r="AB3" s="4">
        <v>44446</v>
      </c>
      <c r="AC3" s="2" t="s">
        <v>45</v>
      </c>
      <c r="AD3" s="2" t="s">
        <v>54</v>
      </c>
      <c r="AE3" s="4">
        <v>44448</v>
      </c>
      <c r="AF3" s="48">
        <v>3513</v>
      </c>
      <c r="AG3" s="48">
        <f>AH4-AF3</f>
        <v>-14</v>
      </c>
      <c r="AH3" s="2" t="s">
        <v>286</v>
      </c>
      <c r="AI3" s="4">
        <v>44493</v>
      </c>
      <c r="AJ3" s="10">
        <v>616768.25</v>
      </c>
      <c r="AK3" s="2">
        <v>1410</v>
      </c>
      <c r="AL3" s="2"/>
      <c r="AM3" s="32">
        <f t="shared" ref="AM3:AM60" si="0">W3-AJ3</f>
        <v>2289.75</v>
      </c>
      <c r="AN3" s="32"/>
    </row>
    <row r="4" spans="1:41" ht="14.1" customHeight="1" x14ac:dyDescent="0.2">
      <c r="A4" s="2" t="s">
        <v>11</v>
      </c>
      <c r="B4" s="2" t="s">
        <v>10</v>
      </c>
      <c r="C4" s="2" t="s">
        <v>9</v>
      </c>
      <c r="D4" s="2" t="s">
        <v>75</v>
      </c>
      <c r="E4" s="4">
        <v>44445</v>
      </c>
      <c r="F4" s="2" t="s">
        <v>16</v>
      </c>
      <c r="G4" s="2">
        <v>893605.74</v>
      </c>
      <c r="H4" s="2">
        <v>4329</v>
      </c>
      <c r="I4" s="2" t="s">
        <v>13</v>
      </c>
      <c r="J4" s="2"/>
      <c r="K4" s="2" t="s">
        <v>47</v>
      </c>
      <c r="L4" s="2"/>
      <c r="M4" s="2"/>
      <c r="N4" s="2"/>
      <c r="O4" s="2">
        <v>340656763</v>
      </c>
      <c r="P4" s="2" t="s">
        <v>44</v>
      </c>
      <c r="Q4" s="4">
        <v>44445</v>
      </c>
      <c r="R4" s="2">
        <v>948760</v>
      </c>
      <c r="S4" s="2">
        <v>3969</v>
      </c>
      <c r="T4" s="2" t="s">
        <v>75</v>
      </c>
      <c r="U4" s="4">
        <v>44446</v>
      </c>
      <c r="V4" s="2" t="s">
        <v>50</v>
      </c>
      <c r="W4" s="5">
        <v>62488</v>
      </c>
      <c r="X4" s="2">
        <v>327</v>
      </c>
      <c r="Y4" s="2">
        <v>3</v>
      </c>
      <c r="Z4" s="4">
        <v>44446</v>
      </c>
      <c r="AA4" s="2" t="s">
        <v>53</v>
      </c>
      <c r="AB4" s="4">
        <v>44449</v>
      </c>
      <c r="AC4" s="2" t="s">
        <v>48</v>
      </c>
      <c r="AD4" s="2" t="s">
        <v>54</v>
      </c>
      <c r="AE4" s="4">
        <v>44455</v>
      </c>
      <c r="AF4" s="48"/>
      <c r="AG4" s="48"/>
      <c r="AH4" s="2">
        <f>1980+327+1192</f>
        <v>3499</v>
      </c>
      <c r="AI4" s="4">
        <v>44493</v>
      </c>
      <c r="AJ4" s="8">
        <v>62487.78</v>
      </c>
      <c r="AK4" s="2">
        <v>527619829</v>
      </c>
      <c r="AL4" s="2" t="s">
        <v>156</v>
      </c>
      <c r="AM4" s="32">
        <f t="shared" si="0"/>
        <v>0.22000000000116415</v>
      </c>
      <c r="AN4" s="32"/>
    </row>
    <row r="5" spans="1:41" ht="14.1" customHeight="1" x14ac:dyDescent="0.2">
      <c r="A5" s="2" t="s">
        <v>11</v>
      </c>
      <c r="B5" s="2" t="s">
        <v>10</v>
      </c>
      <c r="C5" s="2" t="s">
        <v>9</v>
      </c>
      <c r="D5" s="2"/>
      <c r="E5" s="4">
        <v>44445</v>
      </c>
      <c r="F5" s="2" t="s">
        <v>16</v>
      </c>
      <c r="G5" s="2">
        <v>893605.74</v>
      </c>
      <c r="H5" s="2">
        <v>4329</v>
      </c>
      <c r="I5" s="2" t="s">
        <v>13</v>
      </c>
      <c r="J5" s="2"/>
      <c r="K5" s="2" t="s">
        <v>59</v>
      </c>
      <c r="L5" s="2"/>
      <c r="M5" s="2"/>
      <c r="N5" s="2"/>
      <c r="O5" s="2">
        <v>343868763</v>
      </c>
      <c r="P5" s="2" t="s">
        <v>44</v>
      </c>
      <c r="Q5" s="4">
        <v>44445</v>
      </c>
      <c r="R5" s="2">
        <v>948760</v>
      </c>
      <c r="S5" s="2">
        <v>3969</v>
      </c>
      <c r="T5" s="2"/>
      <c r="U5" s="4">
        <v>44457</v>
      </c>
      <c r="V5" s="2" t="s">
        <v>62</v>
      </c>
      <c r="W5" s="2">
        <v>159555</v>
      </c>
      <c r="X5" s="2">
        <v>1192</v>
      </c>
      <c r="Y5" s="2">
        <v>26</v>
      </c>
      <c r="Z5" s="4">
        <v>44459</v>
      </c>
      <c r="AA5" s="2" t="s">
        <v>53</v>
      </c>
      <c r="AB5" s="4">
        <v>44460</v>
      </c>
      <c r="AC5" s="2" t="s">
        <v>63</v>
      </c>
      <c r="AD5" s="2" t="s">
        <v>54</v>
      </c>
      <c r="AE5" s="4">
        <v>44460</v>
      </c>
      <c r="AF5" s="48"/>
      <c r="AG5" s="48"/>
      <c r="AH5" s="2"/>
      <c r="AI5" s="4">
        <v>44505</v>
      </c>
      <c r="AJ5" s="8">
        <v>159550.84</v>
      </c>
      <c r="AK5" s="2">
        <v>1425</v>
      </c>
      <c r="AL5" s="2"/>
      <c r="AM5" s="32">
        <f t="shared" si="0"/>
        <v>4.1600000000034925</v>
      </c>
      <c r="AN5" s="32"/>
    </row>
    <row r="6" spans="1:41" ht="14.1" customHeight="1" x14ac:dyDescent="0.2">
      <c r="A6" s="2" t="s">
        <v>11</v>
      </c>
      <c r="B6" s="2" t="s">
        <v>10</v>
      </c>
      <c r="C6" s="2" t="s">
        <v>12</v>
      </c>
      <c r="D6" s="2" t="s">
        <v>75</v>
      </c>
      <c r="E6" s="4">
        <v>44452</v>
      </c>
      <c r="F6" s="2" t="s">
        <v>55</v>
      </c>
      <c r="G6" s="2">
        <v>342680.4</v>
      </c>
      <c r="H6" s="2">
        <v>1376</v>
      </c>
      <c r="I6" s="2" t="s">
        <v>14</v>
      </c>
      <c r="J6" s="2"/>
      <c r="K6" s="2" t="s">
        <v>72</v>
      </c>
      <c r="L6" s="2"/>
      <c r="M6" s="2"/>
      <c r="N6" s="2"/>
      <c r="O6" s="6">
        <v>356304004986</v>
      </c>
      <c r="P6" s="2" t="s">
        <v>58</v>
      </c>
      <c r="Q6" s="4">
        <v>44452</v>
      </c>
      <c r="R6" s="2">
        <v>315194</v>
      </c>
      <c r="S6" s="2">
        <v>1137</v>
      </c>
      <c r="T6" s="2" t="s">
        <v>75</v>
      </c>
      <c r="U6" s="4">
        <v>44462</v>
      </c>
      <c r="V6" s="2" t="s">
        <v>74</v>
      </c>
      <c r="W6" s="2">
        <v>297717.06</v>
      </c>
      <c r="X6" s="2">
        <v>1077</v>
      </c>
      <c r="Y6" s="2">
        <v>50</v>
      </c>
      <c r="Z6" s="4">
        <v>44464</v>
      </c>
      <c r="AA6" s="2" t="s">
        <v>53</v>
      </c>
      <c r="AB6" s="4">
        <v>44464</v>
      </c>
      <c r="AC6" s="2" t="s">
        <v>60</v>
      </c>
      <c r="AD6" s="2" t="s">
        <v>54</v>
      </c>
      <c r="AE6" s="4">
        <v>44466</v>
      </c>
      <c r="AF6" s="40">
        <v>1076</v>
      </c>
      <c r="AG6" s="40">
        <f t="shared" ref="AG6:AG29" si="1">X6-AF6</f>
        <v>1</v>
      </c>
      <c r="AH6" s="2"/>
      <c r="AI6" s="4">
        <v>44511</v>
      </c>
      <c r="AJ6" s="8">
        <v>297717</v>
      </c>
      <c r="AK6" s="2" t="s">
        <v>164</v>
      </c>
      <c r="AL6" s="2"/>
      <c r="AM6" s="32">
        <f t="shared" si="0"/>
        <v>5.9999999997671694E-2</v>
      </c>
      <c r="AN6" s="32"/>
    </row>
    <row r="7" spans="1:41" ht="14.1" customHeight="1" x14ac:dyDescent="0.2">
      <c r="A7" s="2" t="s">
        <v>11</v>
      </c>
      <c r="B7" s="2" t="s">
        <v>10</v>
      </c>
      <c r="C7" s="2" t="s">
        <v>9</v>
      </c>
      <c r="D7" s="2" t="s">
        <v>75</v>
      </c>
      <c r="E7" s="4">
        <v>44452</v>
      </c>
      <c r="F7" s="2" t="s">
        <v>56</v>
      </c>
      <c r="G7" s="2">
        <v>751281.5</v>
      </c>
      <c r="H7" s="2">
        <v>3545</v>
      </c>
      <c r="I7" s="2" t="s">
        <v>13</v>
      </c>
      <c r="J7" s="2"/>
      <c r="K7" s="2" t="s">
        <v>82</v>
      </c>
      <c r="L7" s="2"/>
      <c r="M7" s="2"/>
      <c r="N7" s="2"/>
      <c r="O7" s="2">
        <v>343041763</v>
      </c>
      <c r="P7" s="2" t="s">
        <v>57</v>
      </c>
      <c r="Q7" s="4">
        <v>44452</v>
      </c>
      <c r="R7" s="2">
        <v>756537</v>
      </c>
      <c r="S7" s="2">
        <v>3154</v>
      </c>
      <c r="T7" s="2" t="s">
        <v>75</v>
      </c>
      <c r="U7" s="4">
        <v>44466</v>
      </c>
      <c r="V7" s="2" t="s">
        <v>81</v>
      </c>
      <c r="W7" s="2">
        <v>680660.09</v>
      </c>
      <c r="X7" s="2">
        <v>2836</v>
      </c>
      <c r="Y7" s="2">
        <v>90</v>
      </c>
      <c r="Z7" s="4">
        <v>44466</v>
      </c>
      <c r="AA7" s="2" t="s">
        <v>53</v>
      </c>
      <c r="AB7" s="4">
        <v>44467</v>
      </c>
      <c r="AC7" s="2" t="s">
        <v>61</v>
      </c>
      <c r="AD7" s="2" t="s">
        <v>54</v>
      </c>
      <c r="AE7" s="4">
        <v>44467</v>
      </c>
      <c r="AF7" s="40">
        <v>2824</v>
      </c>
      <c r="AG7" s="40">
        <f t="shared" si="1"/>
        <v>12</v>
      </c>
      <c r="AH7" s="2"/>
      <c r="AI7" s="4">
        <v>44512</v>
      </c>
      <c r="AJ7" s="8">
        <v>680659</v>
      </c>
      <c r="AK7" s="2">
        <v>1435</v>
      </c>
      <c r="AL7" s="2"/>
      <c r="AM7" s="32">
        <f t="shared" si="0"/>
        <v>1.0899999999674037</v>
      </c>
      <c r="AN7" s="32"/>
    </row>
    <row r="8" spans="1:41" ht="14.1" customHeight="1" x14ac:dyDescent="0.2">
      <c r="A8" s="2" t="s">
        <v>11</v>
      </c>
      <c r="B8" s="2" t="s">
        <v>10</v>
      </c>
      <c r="C8" s="2" t="s">
        <v>9</v>
      </c>
      <c r="D8" s="2" t="s">
        <v>75</v>
      </c>
      <c r="E8" s="4">
        <v>44459</v>
      </c>
      <c r="F8" s="2" t="s">
        <v>64</v>
      </c>
      <c r="G8" s="2">
        <v>627249.52</v>
      </c>
      <c r="H8" s="2">
        <v>1866</v>
      </c>
      <c r="I8" s="2" t="s">
        <v>13</v>
      </c>
      <c r="J8" s="2"/>
      <c r="K8" s="2" t="s">
        <v>69</v>
      </c>
      <c r="L8" s="2"/>
      <c r="M8" s="2"/>
      <c r="N8" s="2"/>
      <c r="O8" s="2">
        <v>343871763</v>
      </c>
      <c r="P8" s="2" t="s">
        <v>66</v>
      </c>
      <c r="Q8" s="4">
        <v>44459</v>
      </c>
      <c r="R8" s="2">
        <v>662708</v>
      </c>
      <c r="S8" s="2">
        <v>1642</v>
      </c>
      <c r="T8" s="2" t="s">
        <v>75</v>
      </c>
      <c r="U8" s="4">
        <v>44462</v>
      </c>
      <c r="V8" s="2" t="s">
        <v>73</v>
      </c>
      <c r="W8" s="2">
        <v>638563.02</v>
      </c>
      <c r="X8" s="2">
        <v>1462</v>
      </c>
      <c r="Y8" s="2">
        <v>67</v>
      </c>
      <c r="Z8" s="4">
        <v>44462</v>
      </c>
      <c r="AA8" s="2" t="s">
        <v>53</v>
      </c>
      <c r="AB8" s="4">
        <v>44463</v>
      </c>
      <c r="AC8" s="2" t="s">
        <v>68</v>
      </c>
      <c r="AD8" s="2" t="s">
        <v>54</v>
      </c>
      <c r="AE8" s="4">
        <v>44463</v>
      </c>
      <c r="AF8" s="40">
        <v>1460</v>
      </c>
      <c r="AG8" s="40">
        <f t="shared" si="1"/>
        <v>2</v>
      </c>
      <c r="AH8" s="2"/>
      <c r="AI8" s="4">
        <v>44508</v>
      </c>
      <c r="AJ8" s="8">
        <v>638563.53</v>
      </c>
      <c r="AK8" s="2">
        <v>1431</v>
      </c>
      <c r="AL8" s="2"/>
      <c r="AM8" s="32">
        <f t="shared" si="0"/>
        <v>-0.51000000000931323</v>
      </c>
      <c r="AN8" s="32"/>
    </row>
    <row r="9" spans="1:41" ht="14.1" customHeight="1" x14ac:dyDescent="0.2">
      <c r="A9" s="2" t="s">
        <v>11</v>
      </c>
      <c r="B9" s="2" t="s">
        <v>10</v>
      </c>
      <c r="C9" s="2" t="s">
        <v>9</v>
      </c>
      <c r="D9" s="2" t="s">
        <v>75</v>
      </c>
      <c r="E9" s="4">
        <v>44459</v>
      </c>
      <c r="F9" s="2" t="s">
        <v>65</v>
      </c>
      <c r="G9" s="2">
        <v>581433.48</v>
      </c>
      <c r="H9" s="2">
        <v>2236</v>
      </c>
      <c r="I9" s="2" t="s">
        <v>13</v>
      </c>
      <c r="J9" s="2"/>
      <c r="K9" s="2" t="s">
        <v>84</v>
      </c>
      <c r="L9" s="2"/>
      <c r="M9" s="2"/>
      <c r="N9" s="2"/>
      <c r="O9" s="7">
        <v>347235763</v>
      </c>
      <c r="P9" s="2" t="s">
        <v>67</v>
      </c>
      <c r="Q9" s="4">
        <v>44459</v>
      </c>
      <c r="R9" s="2">
        <v>441244</v>
      </c>
      <c r="S9" s="2">
        <v>1514</v>
      </c>
      <c r="T9" s="2"/>
      <c r="U9" s="4">
        <v>44468</v>
      </c>
      <c r="V9" s="2" t="s">
        <v>86</v>
      </c>
      <c r="W9" s="2">
        <v>390470.98</v>
      </c>
      <c r="X9" s="2">
        <v>1302</v>
      </c>
      <c r="Y9" s="2">
        <v>74</v>
      </c>
      <c r="Z9" s="4">
        <v>44468</v>
      </c>
      <c r="AA9" s="2" t="s">
        <v>53</v>
      </c>
      <c r="AB9" s="4">
        <v>44469</v>
      </c>
      <c r="AC9" s="2" t="s">
        <v>80</v>
      </c>
      <c r="AD9" s="2" t="s">
        <v>54</v>
      </c>
      <c r="AE9" s="4">
        <v>44473</v>
      </c>
      <c r="AF9" s="40">
        <v>1377</v>
      </c>
      <c r="AG9" s="40">
        <f t="shared" si="1"/>
        <v>-75</v>
      </c>
      <c r="AH9" s="8" t="s">
        <v>110</v>
      </c>
      <c r="AI9" s="4">
        <v>44518</v>
      </c>
      <c r="AJ9" s="8">
        <v>390471.42</v>
      </c>
      <c r="AK9" s="2">
        <v>1441</v>
      </c>
      <c r="AL9" s="2"/>
      <c r="AM9" s="32">
        <f t="shared" si="0"/>
        <v>-0.44000000000232831</v>
      </c>
      <c r="AN9" s="32"/>
    </row>
    <row r="10" spans="1:41" ht="14.1" customHeight="1" x14ac:dyDescent="0.2">
      <c r="A10" s="2" t="s">
        <v>11</v>
      </c>
      <c r="B10" s="2" t="s">
        <v>10</v>
      </c>
      <c r="C10" s="2" t="s">
        <v>9</v>
      </c>
      <c r="D10" s="2" t="s">
        <v>75</v>
      </c>
      <c r="E10" s="4">
        <v>44466</v>
      </c>
      <c r="F10" s="2" t="s">
        <v>76</v>
      </c>
      <c r="G10" s="2">
        <v>1057001.0499999998</v>
      </c>
      <c r="H10" s="2">
        <v>4407</v>
      </c>
      <c r="I10" s="2" t="s">
        <v>13</v>
      </c>
      <c r="J10" s="2"/>
      <c r="K10" s="2" t="s">
        <v>83</v>
      </c>
      <c r="L10" s="2"/>
      <c r="M10" s="2"/>
      <c r="N10" s="2"/>
      <c r="O10" s="7">
        <v>347235763</v>
      </c>
      <c r="P10" s="2" t="s">
        <v>78</v>
      </c>
      <c r="Q10" s="4">
        <v>44466</v>
      </c>
      <c r="R10" s="2">
        <v>760202</v>
      </c>
      <c r="S10" s="2">
        <v>2797</v>
      </c>
      <c r="T10" s="2"/>
      <c r="U10" s="4">
        <v>44468</v>
      </c>
      <c r="V10" s="2" t="s">
        <v>85</v>
      </c>
      <c r="W10" s="2">
        <v>648807.97</v>
      </c>
      <c r="X10" s="2">
        <v>2503</v>
      </c>
      <c r="Y10" s="2">
        <v>125</v>
      </c>
      <c r="Z10" s="4">
        <v>44468</v>
      </c>
      <c r="AA10" s="2" t="s">
        <v>53</v>
      </c>
      <c r="AB10" s="4">
        <v>44469</v>
      </c>
      <c r="AC10" s="2" t="s">
        <v>80</v>
      </c>
      <c r="AD10" s="2" t="s">
        <v>54</v>
      </c>
      <c r="AE10" s="4">
        <v>44473</v>
      </c>
      <c r="AF10" s="40">
        <v>2426</v>
      </c>
      <c r="AG10" s="40">
        <f t="shared" si="1"/>
        <v>77</v>
      </c>
      <c r="AH10" s="8"/>
      <c r="AI10" s="4">
        <v>44518</v>
      </c>
      <c r="AJ10" s="8">
        <v>648807.82999999996</v>
      </c>
      <c r="AK10" s="2">
        <v>1441</v>
      </c>
      <c r="AL10" s="2"/>
      <c r="AM10" s="32">
        <f t="shared" si="0"/>
        <v>0.14000000001396984</v>
      </c>
      <c r="AN10" s="32"/>
    </row>
    <row r="11" spans="1:41" ht="14.1" customHeight="1" x14ac:dyDescent="0.2">
      <c r="A11" s="2" t="s">
        <v>11</v>
      </c>
      <c r="B11" s="2" t="s">
        <v>10</v>
      </c>
      <c r="C11" s="2" t="s">
        <v>12</v>
      </c>
      <c r="D11" s="2" t="s">
        <v>75</v>
      </c>
      <c r="E11" s="4">
        <v>44466</v>
      </c>
      <c r="F11" s="2" t="s">
        <v>77</v>
      </c>
      <c r="G11" s="2">
        <v>1098095.7899999998</v>
      </c>
      <c r="H11" s="2">
        <v>4698</v>
      </c>
      <c r="I11" s="2" t="s">
        <v>14</v>
      </c>
      <c r="J11" s="2"/>
      <c r="K11" s="2" t="s">
        <v>87</v>
      </c>
      <c r="L11" s="2"/>
      <c r="M11" s="2"/>
      <c r="N11" s="2"/>
      <c r="O11" s="40">
        <v>369110004986</v>
      </c>
      <c r="P11" s="2" t="s">
        <v>79</v>
      </c>
      <c r="Q11" s="4">
        <v>44466</v>
      </c>
      <c r="R11" s="2">
        <v>766880</v>
      </c>
      <c r="S11" s="2">
        <v>3059</v>
      </c>
      <c r="T11" s="2"/>
      <c r="U11" s="4">
        <v>44469</v>
      </c>
      <c r="V11" s="2" t="s">
        <v>88</v>
      </c>
      <c r="W11" s="2">
        <v>627907.04</v>
      </c>
      <c r="X11" s="2">
        <v>2613</v>
      </c>
      <c r="Y11" s="2">
        <v>93</v>
      </c>
      <c r="Z11" s="4">
        <v>44470</v>
      </c>
      <c r="AA11" s="2" t="s">
        <v>53</v>
      </c>
      <c r="AB11" s="4">
        <v>44471</v>
      </c>
      <c r="AC11" s="2" t="s">
        <v>48</v>
      </c>
      <c r="AD11" s="2" t="s">
        <v>54</v>
      </c>
      <c r="AE11" s="4">
        <v>44473</v>
      </c>
      <c r="AF11" s="40">
        <v>2474</v>
      </c>
      <c r="AG11" s="40">
        <f t="shared" si="1"/>
        <v>139</v>
      </c>
      <c r="AH11" s="2" t="s">
        <v>288</v>
      </c>
      <c r="AI11" s="4">
        <v>44518</v>
      </c>
      <c r="AJ11" s="8">
        <f>602830.45+652.29+20341.7+4082.92</f>
        <v>627907.36</v>
      </c>
      <c r="AK11" s="2" t="s">
        <v>165</v>
      </c>
      <c r="AL11" s="2"/>
      <c r="AM11" s="32">
        <f t="shared" si="0"/>
        <v>-0.31999999994877726</v>
      </c>
      <c r="AN11" s="32"/>
    </row>
    <row r="12" spans="1:41" ht="14.1" customHeight="1" x14ac:dyDescent="0.2">
      <c r="A12" s="2" t="s">
        <v>11</v>
      </c>
      <c r="B12" s="2" t="s">
        <v>10</v>
      </c>
      <c r="C12" s="2" t="s">
        <v>9</v>
      </c>
      <c r="D12" s="2" t="s">
        <v>75</v>
      </c>
      <c r="E12" s="4">
        <v>44473</v>
      </c>
      <c r="F12" s="2" t="s">
        <v>89</v>
      </c>
      <c r="G12" s="2">
        <v>497184.6</v>
      </c>
      <c r="H12" s="2">
        <v>2765</v>
      </c>
      <c r="I12" s="2" t="s">
        <v>13</v>
      </c>
      <c r="J12" s="2"/>
      <c r="K12" s="2" t="s">
        <v>93</v>
      </c>
      <c r="L12" s="2"/>
      <c r="M12" s="2"/>
      <c r="N12" s="2"/>
      <c r="O12" s="2">
        <v>349239763</v>
      </c>
      <c r="P12" s="2" t="s">
        <v>91</v>
      </c>
      <c r="Q12" s="4">
        <v>44473</v>
      </c>
      <c r="R12" s="2">
        <v>483332</v>
      </c>
      <c r="S12" s="2">
        <v>2479</v>
      </c>
      <c r="T12" s="2"/>
      <c r="U12" s="4">
        <v>44477</v>
      </c>
      <c r="V12" s="2" t="s">
        <v>97</v>
      </c>
      <c r="W12" s="2">
        <v>380235.01</v>
      </c>
      <c r="X12" s="2">
        <v>2118</v>
      </c>
      <c r="Y12" s="2">
        <v>47</v>
      </c>
      <c r="Z12" s="4">
        <v>44477</v>
      </c>
      <c r="AA12" s="2" t="s">
        <v>53</v>
      </c>
      <c r="AB12" s="4">
        <v>44478</v>
      </c>
      <c r="AC12" s="2" t="s">
        <v>61</v>
      </c>
      <c r="AD12" s="2" t="s">
        <v>54</v>
      </c>
      <c r="AE12" s="4">
        <v>44480</v>
      </c>
      <c r="AF12" s="40">
        <v>2120</v>
      </c>
      <c r="AG12" s="40">
        <f t="shared" si="1"/>
        <v>-2</v>
      </c>
      <c r="AH12" s="2"/>
      <c r="AI12" s="4">
        <v>44525</v>
      </c>
      <c r="AJ12" s="8">
        <v>380233.46</v>
      </c>
      <c r="AK12" s="2">
        <v>1450</v>
      </c>
      <c r="AL12" s="2"/>
      <c r="AM12" s="32">
        <f t="shared" si="0"/>
        <v>1.5499999999883585</v>
      </c>
      <c r="AN12" s="32"/>
    </row>
    <row r="13" spans="1:41" ht="14.1" customHeight="1" x14ac:dyDescent="0.2">
      <c r="A13" s="2" t="s">
        <v>11</v>
      </c>
      <c r="B13" s="2" t="s">
        <v>10</v>
      </c>
      <c r="C13" s="2" t="s">
        <v>12</v>
      </c>
      <c r="D13" s="2" t="s">
        <v>75</v>
      </c>
      <c r="E13" s="4">
        <v>44473</v>
      </c>
      <c r="F13" s="2" t="s">
        <v>90</v>
      </c>
      <c r="G13" s="2">
        <v>393162.3</v>
      </c>
      <c r="H13" s="2">
        <v>1863</v>
      </c>
      <c r="I13" s="2" t="s">
        <v>14</v>
      </c>
      <c r="J13" s="2"/>
      <c r="K13" s="2" t="s">
        <v>94</v>
      </c>
      <c r="L13" s="2"/>
      <c r="M13" s="2"/>
      <c r="N13" s="2"/>
      <c r="O13" s="40">
        <v>366230004986</v>
      </c>
      <c r="P13" s="2" t="s">
        <v>92</v>
      </c>
      <c r="Q13" s="4">
        <v>44473</v>
      </c>
      <c r="R13" s="2">
        <v>354437</v>
      </c>
      <c r="S13" s="2">
        <v>1545</v>
      </c>
      <c r="T13" s="35"/>
      <c r="U13" s="4">
        <v>44475</v>
      </c>
      <c r="V13" s="2" t="s">
        <v>96</v>
      </c>
      <c r="W13" s="2">
        <v>274889.02</v>
      </c>
      <c r="X13" s="2">
        <v>1417</v>
      </c>
      <c r="Y13" s="2">
        <v>43</v>
      </c>
      <c r="Z13" s="4">
        <v>44476</v>
      </c>
      <c r="AA13" s="2" t="s">
        <v>53</v>
      </c>
      <c r="AB13" s="4">
        <v>44477</v>
      </c>
      <c r="AC13" s="2" t="s">
        <v>95</v>
      </c>
      <c r="AD13" s="2" t="s">
        <v>54</v>
      </c>
      <c r="AE13" s="4">
        <v>44480</v>
      </c>
      <c r="AF13" s="40">
        <v>1372</v>
      </c>
      <c r="AG13" s="40">
        <f t="shared" si="1"/>
        <v>45</v>
      </c>
      <c r="AH13" s="2" t="s">
        <v>296</v>
      </c>
      <c r="AI13" s="4">
        <v>44525</v>
      </c>
      <c r="AJ13" s="10">
        <v>269547.15999999997</v>
      </c>
      <c r="AK13" s="2" t="s">
        <v>166</v>
      </c>
      <c r="AL13" s="2"/>
      <c r="AM13" s="32">
        <f t="shared" si="0"/>
        <v>5341.8600000000442</v>
      </c>
      <c r="AN13" s="33"/>
      <c r="AO13" s="13"/>
    </row>
    <row r="14" spans="1:41" s="12" customFormat="1" ht="14.1" customHeight="1" x14ac:dyDescent="0.2">
      <c r="A14" s="2" t="s">
        <v>11</v>
      </c>
      <c r="B14" s="2" t="s">
        <v>10</v>
      </c>
      <c r="C14" s="2" t="s">
        <v>105</v>
      </c>
      <c r="D14" s="2" t="s">
        <v>75</v>
      </c>
      <c r="E14" s="4">
        <v>44480</v>
      </c>
      <c r="F14" s="2" t="s">
        <v>99</v>
      </c>
      <c r="G14" s="2">
        <v>1067703.6400000001</v>
      </c>
      <c r="H14" s="2">
        <v>4244</v>
      </c>
      <c r="I14" s="2" t="s">
        <v>104</v>
      </c>
      <c r="J14" s="2"/>
      <c r="K14" s="2" t="s">
        <v>106</v>
      </c>
      <c r="L14" s="2"/>
      <c r="M14" s="2"/>
      <c r="N14" s="2"/>
      <c r="O14" s="2">
        <v>65497016983</v>
      </c>
      <c r="P14" s="2" t="s">
        <v>101</v>
      </c>
      <c r="Q14" s="4">
        <v>44480</v>
      </c>
      <c r="R14" s="2">
        <v>448186</v>
      </c>
      <c r="S14" s="2">
        <v>1720</v>
      </c>
      <c r="T14" s="2"/>
      <c r="U14" s="4">
        <v>44481</v>
      </c>
      <c r="V14" s="2" t="s">
        <v>108</v>
      </c>
      <c r="W14" s="2">
        <v>271945</v>
      </c>
      <c r="X14" s="2">
        <v>1137</v>
      </c>
      <c r="Y14" s="2">
        <v>48</v>
      </c>
      <c r="Z14" s="4">
        <v>44481</v>
      </c>
      <c r="AA14" s="2" t="s">
        <v>53</v>
      </c>
      <c r="AB14" s="4">
        <v>44481</v>
      </c>
      <c r="AC14" s="2" t="s">
        <v>102</v>
      </c>
      <c r="AD14" s="2" t="s">
        <v>54</v>
      </c>
      <c r="AE14" s="4">
        <v>44482</v>
      </c>
      <c r="AF14" s="40">
        <v>1136</v>
      </c>
      <c r="AG14" s="40">
        <f t="shared" si="1"/>
        <v>1</v>
      </c>
      <c r="AH14" s="2"/>
      <c r="AI14" s="4">
        <v>44511</v>
      </c>
      <c r="AJ14" s="8">
        <v>271944.06</v>
      </c>
      <c r="AK14" s="2">
        <v>1451</v>
      </c>
      <c r="AL14" s="2"/>
      <c r="AM14" s="32">
        <f t="shared" si="0"/>
        <v>0.94000000000232831</v>
      </c>
      <c r="AN14" s="34"/>
    </row>
    <row r="15" spans="1:41" s="12" customFormat="1" ht="14.1" customHeight="1" x14ac:dyDescent="0.2">
      <c r="A15" s="2" t="s">
        <v>11</v>
      </c>
      <c r="B15" s="2" t="s">
        <v>10</v>
      </c>
      <c r="C15" s="2" t="s">
        <v>12</v>
      </c>
      <c r="D15" s="2" t="s">
        <v>75</v>
      </c>
      <c r="E15" s="4">
        <v>44480</v>
      </c>
      <c r="F15" s="2" t="s">
        <v>98</v>
      </c>
      <c r="G15" s="2">
        <v>629971.59999999974</v>
      </c>
      <c r="H15" s="2">
        <v>2306</v>
      </c>
      <c r="I15" s="2" t="s">
        <v>14</v>
      </c>
      <c r="J15" s="2"/>
      <c r="K15" s="2" t="s">
        <v>103</v>
      </c>
      <c r="L15" s="2"/>
      <c r="M15" s="2"/>
      <c r="N15" s="2"/>
      <c r="O15" s="40">
        <v>372620004986</v>
      </c>
      <c r="P15" s="2" t="s">
        <v>100</v>
      </c>
      <c r="Q15" s="4">
        <v>44480</v>
      </c>
      <c r="R15" s="2">
        <v>315632</v>
      </c>
      <c r="S15" s="2">
        <v>930</v>
      </c>
      <c r="T15" s="2"/>
      <c r="U15" s="4">
        <v>44480</v>
      </c>
      <c r="V15" s="2" t="s">
        <v>107</v>
      </c>
      <c r="W15" s="2">
        <v>203408.02</v>
      </c>
      <c r="X15" s="2">
        <v>558</v>
      </c>
      <c r="Y15" s="2">
        <v>44</v>
      </c>
      <c r="Z15" s="4">
        <v>44481</v>
      </c>
      <c r="AA15" s="2" t="s">
        <v>53</v>
      </c>
      <c r="AB15" s="4">
        <v>44482</v>
      </c>
      <c r="AC15" s="2" t="s">
        <v>68</v>
      </c>
      <c r="AD15" s="2" t="s">
        <v>54</v>
      </c>
      <c r="AE15" s="4">
        <v>44483</v>
      </c>
      <c r="AF15" s="40">
        <v>558</v>
      </c>
      <c r="AG15" s="40">
        <f t="shared" si="1"/>
        <v>0</v>
      </c>
      <c r="AH15" s="2" t="s">
        <v>283</v>
      </c>
      <c r="AI15" s="4">
        <v>44513</v>
      </c>
      <c r="AJ15" s="10">
        <v>200252.1</v>
      </c>
      <c r="AK15" s="2" t="s">
        <v>167</v>
      </c>
      <c r="AL15" s="2"/>
      <c r="AM15" s="32">
        <f t="shared" si="0"/>
        <v>3155.9199999999837</v>
      </c>
      <c r="AN15" s="34"/>
    </row>
    <row r="16" spans="1:41" s="13" customFormat="1" ht="14.1" customHeight="1" x14ac:dyDescent="0.2">
      <c r="A16" s="2" t="s">
        <v>11</v>
      </c>
      <c r="B16" s="2" t="s">
        <v>10</v>
      </c>
      <c r="C16" s="2" t="s">
        <v>9</v>
      </c>
      <c r="D16" s="2" t="s">
        <v>75</v>
      </c>
      <c r="E16" s="4">
        <v>44489</v>
      </c>
      <c r="F16" s="2" t="s">
        <v>111</v>
      </c>
      <c r="G16" s="2">
        <v>345926.3</v>
      </c>
      <c r="H16" s="2">
        <v>1438</v>
      </c>
      <c r="I16" s="2" t="s">
        <v>13</v>
      </c>
      <c r="J16" s="2"/>
      <c r="K16" s="2" t="s">
        <v>116</v>
      </c>
      <c r="L16" s="2"/>
      <c r="M16" s="2"/>
      <c r="N16" s="2"/>
      <c r="O16" s="2">
        <v>352981763</v>
      </c>
      <c r="P16" s="2" t="s">
        <v>113</v>
      </c>
      <c r="Q16" s="4">
        <v>44489</v>
      </c>
      <c r="R16" s="2">
        <v>145769</v>
      </c>
      <c r="S16" s="2">
        <v>488</v>
      </c>
      <c r="T16" s="2"/>
      <c r="U16" s="4">
        <v>44490</v>
      </c>
      <c r="V16" s="2" t="s">
        <v>117</v>
      </c>
      <c r="W16" s="2">
        <v>86482</v>
      </c>
      <c r="X16" s="2">
        <v>256</v>
      </c>
      <c r="Y16" s="2">
        <v>12</v>
      </c>
      <c r="Z16" s="4">
        <v>44491</v>
      </c>
      <c r="AA16" s="2" t="s">
        <v>53</v>
      </c>
      <c r="AB16" s="4">
        <v>44495</v>
      </c>
      <c r="AC16" s="2" t="s">
        <v>118</v>
      </c>
      <c r="AD16" s="2" t="s">
        <v>54</v>
      </c>
      <c r="AE16" s="4">
        <v>44496</v>
      </c>
      <c r="AF16" s="40">
        <v>239</v>
      </c>
      <c r="AG16" s="40">
        <f t="shared" si="1"/>
        <v>17</v>
      </c>
      <c r="AH16" s="2" t="s">
        <v>267</v>
      </c>
      <c r="AI16" s="4">
        <v>44526</v>
      </c>
      <c r="AJ16" s="29" t="s">
        <v>285</v>
      </c>
      <c r="AK16" s="17">
        <v>527531169</v>
      </c>
      <c r="AL16" s="17" t="s">
        <v>156</v>
      </c>
      <c r="AM16" s="32" t="e">
        <f t="shared" si="0"/>
        <v>#VALUE!</v>
      </c>
      <c r="AN16" s="38"/>
    </row>
    <row r="17" spans="1:40" s="13" customFormat="1" ht="14.1" customHeight="1" x14ac:dyDescent="0.2">
      <c r="A17" s="2" t="s">
        <v>11</v>
      </c>
      <c r="B17" s="2" t="s">
        <v>10</v>
      </c>
      <c r="C17" s="2" t="s">
        <v>12</v>
      </c>
      <c r="D17" s="2" t="s">
        <v>75</v>
      </c>
      <c r="E17" s="4">
        <v>44489</v>
      </c>
      <c r="F17" s="2" t="s">
        <v>112</v>
      </c>
      <c r="G17" s="2">
        <v>392672.7</v>
      </c>
      <c r="H17" s="2">
        <v>1635</v>
      </c>
      <c r="I17" s="2" t="s">
        <v>14</v>
      </c>
      <c r="J17" s="2"/>
      <c r="K17" s="2" t="s">
        <v>115</v>
      </c>
      <c r="L17" s="2"/>
      <c r="M17" s="2"/>
      <c r="N17" s="2"/>
      <c r="O17" s="40">
        <v>376418004986</v>
      </c>
      <c r="P17" s="2" t="s">
        <v>114</v>
      </c>
      <c r="Q17" s="4">
        <v>44489</v>
      </c>
      <c r="R17" s="2">
        <v>202196</v>
      </c>
      <c r="S17" s="2">
        <v>695</v>
      </c>
      <c r="T17" s="2"/>
      <c r="U17" s="4">
        <v>44490</v>
      </c>
      <c r="V17" s="2" t="s">
        <v>119</v>
      </c>
      <c r="W17" s="2">
        <v>106879.03</v>
      </c>
      <c r="X17" s="2">
        <v>395</v>
      </c>
      <c r="Y17" s="2">
        <v>21</v>
      </c>
      <c r="Z17" s="4">
        <v>44492</v>
      </c>
      <c r="AA17" s="2" t="s">
        <v>53</v>
      </c>
      <c r="AB17" s="4">
        <v>44497</v>
      </c>
      <c r="AC17" s="2" t="s">
        <v>120</v>
      </c>
      <c r="AD17" s="2" t="s">
        <v>54</v>
      </c>
      <c r="AE17" s="4">
        <v>44498</v>
      </c>
      <c r="AF17" s="40">
        <v>395</v>
      </c>
      <c r="AG17" s="40">
        <f t="shared" si="1"/>
        <v>0</v>
      </c>
      <c r="AH17" s="2"/>
      <c r="AI17" s="4">
        <v>44528</v>
      </c>
      <c r="AJ17" s="8">
        <v>106878.65</v>
      </c>
      <c r="AK17" s="18">
        <v>530060288</v>
      </c>
      <c r="AL17" s="18" t="s">
        <v>156</v>
      </c>
      <c r="AM17" s="32">
        <f t="shared" si="0"/>
        <v>0.38000000000465661</v>
      </c>
      <c r="AN17" s="38"/>
    </row>
    <row r="18" spans="1:40" s="14" customFormat="1" ht="14.1" customHeight="1" x14ac:dyDescent="0.2">
      <c r="A18" s="2" t="s">
        <v>11</v>
      </c>
      <c r="B18" s="2" t="s">
        <v>10</v>
      </c>
      <c r="C18" s="2" t="s">
        <v>12</v>
      </c>
      <c r="D18" s="2" t="s">
        <v>75</v>
      </c>
      <c r="E18" s="4">
        <v>44501</v>
      </c>
      <c r="F18" s="2" t="s">
        <v>121</v>
      </c>
      <c r="G18" s="2">
        <v>100380</v>
      </c>
      <c r="H18" s="2">
        <v>351</v>
      </c>
      <c r="I18" s="2" t="s">
        <v>14</v>
      </c>
      <c r="J18" s="2"/>
      <c r="K18" s="2" t="s">
        <v>129</v>
      </c>
      <c r="L18" s="2"/>
      <c r="M18" s="2"/>
      <c r="N18" s="2"/>
      <c r="O18" s="40">
        <v>378873004986</v>
      </c>
      <c r="P18" s="2" t="s">
        <v>125</v>
      </c>
      <c r="Q18" s="4">
        <v>44501</v>
      </c>
      <c r="R18" s="2">
        <v>98209</v>
      </c>
      <c r="S18" s="2">
        <v>291</v>
      </c>
      <c r="T18" s="2"/>
      <c r="U18" s="4">
        <v>44509</v>
      </c>
      <c r="V18" s="2" t="s">
        <v>130</v>
      </c>
      <c r="W18" s="2">
        <v>66288.009999999995</v>
      </c>
      <c r="X18" s="2">
        <v>219</v>
      </c>
      <c r="Y18" s="2">
        <v>14</v>
      </c>
      <c r="Z18" s="4">
        <v>44509</v>
      </c>
      <c r="AA18" s="2" t="s">
        <v>53</v>
      </c>
      <c r="AB18" s="4">
        <v>44512</v>
      </c>
      <c r="AC18" s="2" t="s">
        <v>123</v>
      </c>
      <c r="AD18" s="2" t="s">
        <v>54</v>
      </c>
      <c r="AE18" s="4">
        <v>44515</v>
      </c>
      <c r="AF18" s="40">
        <v>220</v>
      </c>
      <c r="AG18" s="40">
        <f t="shared" si="1"/>
        <v>-1</v>
      </c>
      <c r="AH18" s="2"/>
      <c r="AI18" s="4">
        <v>44539</v>
      </c>
      <c r="AJ18" s="8">
        <v>66287.55</v>
      </c>
      <c r="AK18" s="2">
        <v>530048472</v>
      </c>
      <c r="AL18" s="2" t="s">
        <v>156</v>
      </c>
      <c r="AM18" s="32">
        <f t="shared" si="0"/>
        <v>0.45999999999185093</v>
      </c>
      <c r="AN18" s="38"/>
    </row>
    <row r="19" spans="1:40" s="14" customFormat="1" ht="14.1" customHeight="1" x14ac:dyDescent="0.2">
      <c r="A19" s="2" t="s">
        <v>11</v>
      </c>
      <c r="B19" s="2" t="s">
        <v>10</v>
      </c>
      <c r="C19" s="2" t="s">
        <v>9</v>
      </c>
      <c r="D19" s="2" t="s">
        <v>75</v>
      </c>
      <c r="E19" s="4">
        <v>44501</v>
      </c>
      <c r="F19" s="2" t="s">
        <v>122</v>
      </c>
      <c r="G19" s="2">
        <v>225433.9</v>
      </c>
      <c r="H19" s="2">
        <v>686</v>
      </c>
      <c r="I19" s="2" t="s">
        <v>13</v>
      </c>
      <c r="J19" s="2"/>
      <c r="K19" s="2" t="s">
        <v>132</v>
      </c>
      <c r="L19" s="2"/>
      <c r="M19" s="2"/>
      <c r="N19" s="2"/>
      <c r="O19" s="2">
        <v>354713763</v>
      </c>
      <c r="P19" s="2" t="s">
        <v>124</v>
      </c>
      <c r="Q19" s="4">
        <v>44501</v>
      </c>
      <c r="R19" s="2">
        <v>189462</v>
      </c>
      <c r="S19" s="2">
        <v>490</v>
      </c>
      <c r="T19" s="2"/>
      <c r="U19" s="4">
        <v>44509</v>
      </c>
      <c r="V19" s="2" t="s">
        <v>131</v>
      </c>
      <c r="W19" s="2">
        <v>142675.01</v>
      </c>
      <c r="X19" s="2">
        <v>382</v>
      </c>
      <c r="Y19" s="2">
        <v>28</v>
      </c>
      <c r="Z19" s="4">
        <v>44509</v>
      </c>
      <c r="AA19" s="2" t="s">
        <v>53</v>
      </c>
      <c r="AB19" s="4">
        <v>44513</v>
      </c>
      <c r="AC19" s="2" t="s">
        <v>118</v>
      </c>
      <c r="AD19" s="2" t="s">
        <v>54</v>
      </c>
      <c r="AE19" s="4">
        <v>44515</v>
      </c>
      <c r="AF19" s="40">
        <v>382</v>
      </c>
      <c r="AG19" s="40">
        <f t="shared" si="1"/>
        <v>0</v>
      </c>
      <c r="AH19" s="2"/>
      <c r="AI19" s="4">
        <v>44539</v>
      </c>
      <c r="AJ19" s="8">
        <v>142674.49</v>
      </c>
      <c r="AK19" s="2">
        <v>527531279</v>
      </c>
      <c r="AL19" s="2" t="s">
        <v>156</v>
      </c>
      <c r="AM19" s="32">
        <f t="shared" si="0"/>
        <v>0.52000000001862645</v>
      </c>
      <c r="AN19" s="38"/>
    </row>
    <row r="20" spans="1:40" ht="14.1" customHeight="1" x14ac:dyDescent="0.2">
      <c r="A20" s="2" t="s">
        <v>11</v>
      </c>
      <c r="B20" s="2" t="s">
        <v>10</v>
      </c>
      <c r="C20" s="2" t="s">
        <v>12</v>
      </c>
      <c r="D20" s="2" t="s">
        <v>75</v>
      </c>
      <c r="E20" s="4">
        <v>44508</v>
      </c>
      <c r="F20" s="2" t="s">
        <v>127</v>
      </c>
      <c r="G20" s="2">
        <v>100956.2</v>
      </c>
      <c r="H20" s="2">
        <v>301</v>
      </c>
      <c r="I20" s="2" t="s">
        <v>14</v>
      </c>
      <c r="J20" s="2"/>
      <c r="K20" s="2" t="s">
        <v>147</v>
      </c>
      <c r="L20" s="2"/>
      <c r="M20" s="2"/>
      <c r="N20" s="2"/>
      <c r="O20" s="40">
        <v>383780004986</v>
      </c>
      <c r="P20" s="2" t="s">
        <v>133</v>
      </c>
      <c r="Q20" s="4">
        <v>44509</v>
      </c>
      <c r="R20" s="2">
        <v>106775</v>
      </c>
      <c r="S20" s="2">
        <v>286</v>
      </c>
      <c r="T20" s="2"/>
      <c r="U20" s="4">
        <v>44523</v>
      </c>
      <c r="V20" s="2" t="s">
        <v>152</v>
      </c>
      <c r="W20" s="2">
        <v>57789.99</v>
      </c>
      <c r="X20" s="2">
        <v>190</v>
      </c>
      <c r="Y20" s="2">
        <v>8</v>
      </c>
      <c r="Z20" s="4">
        <v>44523</v>
      </c>
      <c r="AA20" s="2" t="s">
        <v>53</v>
      </c>
      <c r="AB20" s="4">
        <v>44523</v>
      </c>
      <c r="AC20" s="2" t="s">
        <v>145</v>
      </c>
      <c r="AD20" s="2" t="s">
        <v>54</v>
      </c>
      <c r="AE20" s="4">
        <v>44524</v>
      </c>
      <c r="AF20" s="40">
        <v>190</v>
      </c>
      <c r="AG20" s="40">
        <f t="shared" si="1"/>
        <v>0</v>
      </c>
      <c r="AH20" s="2"/>
      <c r="AI20" s="4">
        <v>44553</v>
      </c>
      <c r="AJ20" s="8">
        <v>57789.74</v>
      </c>
      <c r="AK20" s="2" t="s">
        <v>168</v>
      </c>
      <c r="AL20" s="2"/>
      <c r="AM20" s="32">
        <f t="shared" si="0"/>
        <v>0.25</v>
      </c>
      <c r="AN20" s="32"/>
    </row>
    <row r="21" spans="1:40" s="13" customFormat="1" ht="14.1" customHeight="1" x14ac:dyDescent="0.2">
      <c r="A21" s="2" t="s">
        <v>11</v>
      </c>
      <c r="B21" s="2" t="s">
        <v>10</v>
      </c>
      <c r="C21" s="2" t="s">
        <v>9</v>
      </c>
      <c r="D21" s="2" t="s">
        <v>75</v>
      </c>
      <c r="E21" s="4">
        <v>44508</v>
      </c>
      <c r="F21" s="2" t="s">
        <v>126</v>
      </c>
      <c r="G21" s="2">
        <v>100087</v>
      </c>
      <c r="H21" s="2">
        <v>455</v>
      </c>
      <c r="I21" s="2" t="s">
        <v>13</v>
      </c>
      <c r="J21" s="2"/>
      <c r="K21" s="2" t="s">
        <v>135</v>
      </c>
      <c r="L21" s="2"/>
      <c r="M21" s="2"/>
      <c r="N21" s="2"/>
      <c r="O21" s="2">
        <v>360483763</v>
      </c>
      <c r="P21" s="2" t="s">
        <v>134</v>
      </c>
      <c r="Q21" s="4">
        <v>44509</v>
      </c>
      <c r="R21" s="2">
        <v>107369</v>
      </c>
      <c r="S21" s="2">
        <v>439</v>
      </c>
      <c r="T21" s="2"/>
      <c r="U21" s="4">
        <v>44515</v>
      </c>
      <c r="V21" s="2" t="s">
        <v>138</v>
      </c>
      <c r="W21" s="2">
        <v>82876.009999999995</v>
      </c>
      <c r="X21" s="2">
        <v>391</v>
      </c>
      <c r="Y21" s="2">
        <v>18</v>
      </c>
      <c r="Z21" s="4">
        <v>44515</v>
      </c>
      <c r="AA21" s="2" t="s">
        <v>53</v>
      </c>
      <c r="AB21" s="4">
        <v>44519</v>
      </c>
      <c r="AC21" s="2" t="s">
        <v>128</v>
      </c>
      <c r="AD21" s="2" t="s">
        <v>54</v>
      </c>
      <c r="AE21" s="4">
        <v>44520</v>
      </c>
      <c r="AF21" s="40">
        <v>391</v>
      </c>
      <c r="AG21" s="40">
        <f t="shared" si="1"/>
        <v>0</v>
      </c>
      <c r="AH21" s="2"/>
      <c r="AI21" s="4">
        <v>44550</v>
      </c>
      <c r="AJ21" s="8">
        <v>82854.39</v>
      </c>
      <c r="AK21" s="2">
        <v>527531247</v>
      </c>
      <c r="AL21" s="2" t="s">
        <v>156</v>
      </c>
      <c r="AM21" s="32">
        <f t="shared" si="0"/>
        <v>21.619999999995343</v>
      </c>
      <c r="AN21" s="38"/>
    </row>
    <row r="22" spans="1:40" s="12" customFormat="1" ht="14.1" customHeight="1" x14ac:dyDescent="0.2">
      <c r="A22" s="2" t="s">
        <v>11</v>
      </c>
      <c r="B22" s="2" t="s">
        <v>10</v>
      </c>
      <c r="C22" s="2" t="s">
        <v>12</v>
      </c>
      <c r="D22" s="2" t="s">
        <v>75</v>
      </c>
      <c r="E22" s="4">
        <v>44515</v>
      </c>
      <c r="F22" s="2" t="s">
        <v>136</v>
      </c>
      <c r="G22" s="2">
        <v>240671.4</v>
      </c>
      <c r="H22" s="2">
        <v>1169</v>
      </c>
      <c r="I22" s="2" t="s">
        <v>14</v>
      </c>
      <c r="J22" s="2"/>
      <c r="K22" s="2" t="s">
        <v>146</v>
      </c>
      <c r="L22" s="2"/>
      <c r="M22" s="2"/>
      <c r="N22" s="2"/>
      <c r="O22" s="40">
        <v>383780004986</v>
      </c>
      <c r="P22" s="2" t="s">
        <v>139</v>
      </c>
      <c r="Q22" s="4">
        <v>44517</v>
      </c>
      <c r="R22" s="2">
        <v>275682</v>
      </c>
      <c r="S22" s="2">
        <v>1145</v>
      </c>
      <c r="T22" s="2"/>
      <c r="U22" s="4">
        <v>44523</v>
      </c>
      <c r="V22" s="2" t="s">
        <v>153</v>
      </c>
      <c r="W22" s="2">
        <v>189195.01</v>
      </c>
      <c r="X22" s="2">
        <v>921</v>
      </c>
      <c r="Y22" s="2">
        <v>20</v>
      </c>
      <c r="Z22" s="4">
        <v>44523</v>
      </c>
      <c r="AA22" s="2" t="s">
        <v>53</v>
      </c>
      <c r="AB22" s="4">
        <v>44523</v>
      </c>
      <c r="AC22" s="2" t="s">
        <v>145</v>
      </c>
      <c r="AD22" s="2" t="s">
        <v>54</v>
      </c>
      <c r="AE22" s="4">
        <v>44524</v>
      </c>
      <c r="AF22" s="40">
        <v>920</v>
      </c>
      <c r="AG22" s="40">
        <f t="shared" si="1"/>
        <v>1</v>
      </c>
      <c r="AH22" s="2"/>
      <c r="AI22" s="4">
        <v>44553</v>
      </c>
      <c r="AJ22" s="8">
        <v>189195.04</v>
      </c>
      <c r="AK22" s="2" t="s">
        <v>169</v>
      </c>
      <c r="AL22" s="2"/>
      <c r="AM22" s="32">
        <f t="shared" si="0"/>
        <v>-2.9999999998835847E-2</v>
      </c>
      <c r="AN22" s="34"/>
    </row>
    <row r="23" spans="1:40" s="12" customFormat="1" ht="14.1" customHeight="1" x14ac:dyDescent="0.2">
      <c r="A23" s="2" t="s">
        <v>11</v>
      </c>
      <c r="B23" s="2" t="s">
        <v>10</v>
      </c>
      <c r="C23" s="2" t="s">
        <v>9</v>
      </c>
      <c r="D23" s="2" t="s">
        <v>75</v>
      </c>
      <c r="E23" s="4">
        <v>44515</v>
      </c>
      <c r="F23" s="2" t="s">
        <v>137</v>
      </c>
      <c r="G23" s="2">
        <v>559501.6</v>
      </c>
      <c r="H23" s="2">
        <v>2851</v>
      </c>
      <c r="I23" s="2" t="s">
        <v>13</v>
      </c>
      <c r="J23" s="2"/>
      <c r="K23" s="2" t="s">
        <v>141</v>
      </c>
      <c r="L23" s="2"/>
      <c r="M23" s="2"/>
      <c r="N23" s="2"/>
      <c r="O23" s="2">
        <v>361477763</v>
      </c>
      <c r="P23" s="2" t="s">
        <v>140</v>
      </c>
      <c r="Q23" s="4">
        <v>44517</v>
      </c>
      <c r="R23" s="2">
        <v>643907</v>
      </c>
      <c r="S23" s="2">
        <v>2815</v>
      </c>
      <c r="T23" s="2"/>
      <c r="U23" s="4">
        <v>44519</v>
      </c>
      <c r="V23" s="2" t="s">
        <v>142</v>
      </c>
      <c r="W23" s="2">
        <v>439124.99</v>
      </c>
      <c r="X23" s="2">
        <v>1945</v>
      </c>
      <c r="Y23" s="2">
        <v>53</v>
      </c>
      <c r="Z23" s="4">
        <v>44519</v>
      </c>
      <c r="AA23" s="2" t="s">
        <v>53</v>
      </c>
      <c r="AB23" s="4">
        <v>44520</v>
      </c>
      <c r="AC23" s="2" t="s">
        <v>48</v>
      </c>
      <c r="AD23" s="2" t="s">
        <v>54</v>
      </c>
      <c r="AE23" s="4">
        <v>44522</v>
      </c>
      <c r="AF23" s="40">
        <v>1933</v>
      </c>
      <c r="AG23" s="40">
        <f t="shared" si="1"/>
        <v>12</v>
      </c>
      <c r="AH23" s="2" t="s">
        <v>284</v>
      </c>
      <c r="AI23" s="4">
        <v>44549</v>
      </c>
      <c r="AJ23" s="29">
        <f>434316.22+4809.3</f>
        <v>439125.51999999996</v>
      </c>
      <c r="AK23" s="2">
        <v>1480</v>
      </c>
      <c r="AL23" s="2" t="s">
        <v>156</v>
      </c>
      <c r="AM23" s="32">
        <f t="shared" si="0"/>
        <v>-0.52999999996973202</v>
      </c>
      <c r="AN23" s="34"/>
    </row>
    <row r="24" spans="1:40" s="12" customFormat="1" ht="14.1" customHeight="1" x14ac:dyDescent="0.2">
      <c r="A24" s="2" t="s">
        <v>11</v>
      </c>
      <c r="B24" s="2" t="s">
        <v>10</v>
      </c>
      <c r="C24" s="2" t="s">
        <v>12</v>
      </c>
      <c r="D24" s="2" t="s">
        <v>75</v>
      </c>
      <c r="E24" s="4">
        <v>44522</v>
      </c>
      <c r="F24" s="16" t="s">
        <v>150</v>
      </c>
      <c r="G24" s="2">
        <v>131720.41</v>
      </c>
      <c r="H24" s="2">
        <v>672</v>
      </c>
      <c r="I24" s="2" t="s">
        <v>14</v>
      </c>
      <c r="J24" s="2"/>
      <c r="K24" s="2" t="s">
        <v>151</v>
      </c>
      <c r="L24" s="2"/>
      <c r="M24" s="2"/>
      <c r="N24" s="2"/>
      <c r="O24" s="40">
        <v>383937004986</v>
      </c>
      <c r="P24" s="2" t="s">
        <v>148</v>
      </c>
      <c r="Q24" s="4">
        <v>44522</v>
      </c>
      <c r="R24" s="2">
        <v>153353</v>
      </c>
      <c r="S24" s="2">
        <v>668</v>
      </c>
      <c r="T24" s="2"/>
      <c r="U24" s="4">
        <v>44523</v>
      </c>
      <c r="V24" s="2" t="s">
        <v>157</v>
      </c>
      <c r="W24" s="2">
        <v>121160</v>
      </c>
      <c r="X24" s="2">
        <v>596</v>
      </c>
      <c r="Y24" s="2">
        <v>24</v>
      </c>
      <c r="Z24" s="4">
        <v>44524</v>
      </c>
      <c r="AA24" s="2" t="s">
        <v>53</v>
      </c>
      <c r="AB24" s="4">
        <v>44525</v>
      </c>
      <c r="AC24" s="2" t="s">
        <v>49</v>
      </c>
      <c r="AD24" s="2" t="s">
        <v>54</v>
      </c>
      <c r="AE24" s="4">
        <v>44526</v>
      </c>
      <c r="AF24" s="40">
        <v>592</v>
      </c>
      <c r="AG24" s="40">
        <f t="shared" si="1"/>
        <v>4</v>
      </c>
      <c r="AH24" s="2" t="s">
        <v>284</v>
      </c>
      <c r="AI24" s="4">
        <v>44553</v>
      </c>
      <c r="AJ24" s="29">
        <f>117385.18+3774.85</f>
        <v>121160.03</v>
      </c>
      <c r="AK24" s="2" t="s">
        <v>170</v>
      </c>
      <c r="AL24" s="2"/>
      <c r="AM24" s="32">
        <f t="shared" si="0"/>
        <v>-2.9999999998835847E-2</v>
      </c>
      <c r="AN24" s="34"/>
    </row>
    <row r="25" spans="1:40" s="12" customFormat="1" ht="14.1" customHeight="1" x14ac:dyDescent="0.2">
      <c r="A25" s="2" t="s">
        <v>11</v>
      </c>
      <c r="B25" s="2" t="s">
        <v>10</v>
      </c>
      <c r="C25" s="2" t="s">
        <v>9</v>
      </c>
      <c r="D25" s="2" t="s">
        <v>75</v>
      </c>
      <c r="E25" s="4">
        <v>44522</v>
      </c>
      <c r="F25" s="2" t="s">
        <v>143</v>
      </c>
      <c r="G25" s="2">
        <v>379640.91</v>
      </c>
      <c r="H25" s="2">
        <v>1777</v>
      </c>
      <c r="I25" s="2" t="s">
        <v>13</v>
      </c>
      <c r="J25" s="2"/>
      <c r="K25" s="19" t="s">
        <v>154</v>
      </c>
      <c r="L25" s="2"/>
      <c r="M25" s="2"/>
      <c r="N25" s="2"/>
      <c r="O25" s="2">
        <v>362565763</v>
      </c>
      <c r="P25" s="2" t="s">
        <v>149</v>
      </c>
      <c r="Q25" s="4">
        <v>44522</v>
      </c>
      <c r="R25" s="2">
        <v>435163</v>
      </c>
      <c r="S25" s="2">
        <v>1743</v>
      </c>
      <c r="T25" s="2"/>
      <c r="U25" s="4">
        <v>44525</v>
      </c>
      <c r="V25" s="2" t="s">
        <v>158</v>
      </c>
      <c r="W25" s="2">
        <v>341028.03</v>
      </c>
      <c r="X25" s="2">
        <v>1361</v>
      </c>
      <c r="Y25" s="2">
        <v>72</v>
      </c>
      <c r="Z25" s="4">
        <v>44526</v>
      </c>
      <c r="AA25" s="2" t="s">
        <v>53</v>
      </c>
      <c r="AB25" s="4">
        <v>44527</v>
      </c>
      <c r="AC25" s="2" t="s">
        <v>144</v>
      </c>
      <c r="AD25" s="2" t="s">
        <v>54</v>
      </c>
      <c r="AE25" s="4">
        <v>44529</v>
      </c>
      <c r="AF25" s="40">
        <v>1346</v>
      </c>
      <c r="AG25" s="40">
        <f t="shared" si="1"/>
        <v>15</v>
      </c>
      <c r="AH25" s="2" t="s">
        <v>283</v>
      </c>
      <c r="AI25" s="4">
        <v>44555</v>
      </c>
      <c r="AJ25" s="26">
        <v>332397.87</v>
      </c>
      <c r="AK25" s="2">
        <v>1489</v>
      </c>
      <c r="AL25" s="2"/>
      <c r="AM25" s="32">
        <f t="shared" si="0"/>
        <v>8630.1600000000326</v>
      </c>
      <c r="AN25" s="34"/>
    </row>
    <row r="26" spans="1:40" s="21" customFormat="1" ht="14.1" customHeight="1" x14ac:dyDescent="0.2">
      <c r="A26" s="2" t="s">
        <v>11</v>
      </c>
      <c r="B26" s="2" t="s">
        <v>10</v>
      </c>
      <c r="C26" s="2" t="s">
        <v>12</v>
      </c>
      <c r="D26" s="2"/>
      <c r="E26" s="4">
        <v>44529</v>
      </c>
      <c r="F26" s="2" t="s">
        <v>159</v>
      </c>
      <c r="G26" s="2">
        <v>1814175.81</v>
      </c>
      <c r="H26" s="2">
        <v>9534</v>
      </c>
      <c r="I26" s="2" t="s">
        <v>14</v>
      </c>
      <c r="J26" s="2"/>
      <c r="K26" s="2" t="s">
        <v>180</v>
      </c>
      <c r="L26" s="2"/>
      <c r="M26" s="2"/>
      <c r="N26" s="2"/>
      <c r="O26" s="40">
        <v>391779004986</v>
      </c>
      <c r="P26" s="2" t="s">
        <v>161</v>
      </c>
      <c r="Q26" s="4">
        <v>44529</v>
      </c>
      <c r="R26" s="2">
        <v>2129827</v>
      </c>
      <c r="S26" s="2">
        <v>9238</v>
      </c>
      <c r="T26" s="2"/>
      <c r="U26" s="4">
        <v>44545</v>
      </c>
      <c r="V26" s="2" t="s">
        <v>184</v>
      </c>
      <c r="W26" s="2">
        <v>513365</v>
      </c>
      <c r="X26" s="2">
        <v>3034</v>
      </c>
      <c r="Y26" s="2">
        <v>57</v>
      </c>
      <c r="Z26" s="4">
        <v>44546</v>
      </c>
      <c r="AA26" s="2" t="s">
        <v>53</v>
      </c>
      <c r="AB26" s="4">
        <v>44547</v>
      </c>
      <c r="AC26" s="2" t="s">
        <v>185</v>
      </c>
      <c r="AD26" s="2" t="s">
        <v>54</v>
      </c>
      <c r="AE26" s="4">
        <v>44548</v>
      </c>
      <c r="AF26" s="40">
        <v>3034</v>
      </c>
      <c r="AG26" s="40">
        <f t="shared" si="1"/>
        <v>0</v>
      </c>
      <c r="AH26" s="2" t="s">
        <v>283</v>
      </c>
      <c r="AI26" s="4">
        <v>44578</v>
      </c>
      <c r="AJ26" s="10">
        <v>495366.40000000002</v>
      </c>
      <c r="AK26" s="2" t="s">
        <v>229</v>
      </c>
      <c r="AL26" s="2"/>
      <c r="AM26" s="32">
        <f t="shared" si="0"/>
        <v>17998.599999999977</v>
      </c>
      <c r="AN26" s="33"/>
    </row>
    <row r="27" spans="1:40" s="21" customFormat="1" ht="14.1" customHeight="1" x14ac:dyDescent="0.2">
      <c r="A27" s="22" t="s">
        <v>11</v>
      </c>
      <c r="B27" s="22" t="s">
        <v>10</v>
      </c>
      <c r="C27" s="22" t="s">
        <v>12</v>
      </c>
      <c r="D27" s="22"/>
      <c r="E27" s="23">
        <v>44529</v>
      </c>
      <c r="F27" s="22" t="s">
        <v>159</v>
      </c>
      <c r="G27" s="22">
        <v>1814175.81</v>
      </c>
      <c r="H27" s="22">
        <v>9534</v>
      </c>
      <c r="I27" s="22" t="s">
        <v>14</v>
      </c>
      <c r="J27" s="22"/>
      <c r="K27" s="24" t="s">
        <v>192</v>
      </c>
      <c r="L27" s="22"/>
      <c r="M27" s="22"/>
      <c r="N27" s="22"/>
      <c r="O27" s="22"/>
      <c r="P27" s="22" t="s">
        <v>161</v>
      </c>
      <c r="Q27" s="23">
        <v>44529</v>
      </c>
      <c r="R27" s="22">
        <v>2129827</v>
      </c>
      <c r="S27" s="22">
        <v>9238</v>
      </c>
      <c r="T27" s="22"/>
      <c r="U27" s="23">
        <v>44550</v>
      </c>
      <c r="V27" s="22" t="s">
        <v>203</v>
      </c>
      <c r="W27" s="22">
        <v>1057398</v>
      </c>
      <c r="X27" s="22">
        <v>5122</v>
      </c>
      <c r="Y27" s="22">
        <v>199</v>
      </c>
      <c r="Z27" s="23">
        <v>44550</v>
      </c>
      <c r="AA27" s="22" t="s">
        <v>53</v>
      </c>
      <c r="AB27" s="23">
        <v>44551</v>
      </c>
      <c r="AC27" s="22" t="s">
        <v>208</v>
      </c>
      <c r="AD27" s="22" t="s">
        <v>54</v>
      </c>
      <c r="AE27" s="23">
        <v>44558</v>
      </c>
      <c r="AF27" s="24">
        <v>5112</v>
      </c>
      <c r="AG27" s="40">
        <f t="shared" si="1"/>
        <v>10</v>
      </c>
      <c r="AH27" s="22" t="s">
        <v>287</v>
      </c>
      <c r="AI27" s="22"/>
      <c r="AJ27" s="25">
        <v>1061285.77</v>
      </c>
      <c r="AK27" s="2">
        <v>44</v>
      </c>
      <c r="AL27" s="22"/>
      <c r="AM27" s="32">
        <f t="shared" si="0"/>
        <v>-3887.7700000000186</v>
      </c>
      <c r="AN27" s="33"/>
    </row>
    <row r="28" spans="1:40" s="21" customFormat="1" ht="14.1" customHeight="1" x14ac:dyDescent="0.2">
      <c r="A28" s="22" t="s">
        <v>11</v>
      </c>
      <c r="B28" s="22" t="s">
        <v>10</v>
      </c>
      <c r="C28" s="22" t="s">
        <v>181</v>
      </c>
      <c r="D28" s="22"/>
      <c r="E28" s="23">
        <v>44529</v>
      </c>
      <c r="F28" s="22" t="s">
        <v>160</v>
      </c>
      <c r="G28" s="22">
        <v>3635070.48</v>
      </c>
      <c r="H28" s="22">
        <v>17925</v>
      </c>
      <c r="I28" s="22" t="s">
        <v>182</v>
      </c>
      <c r="J28" s="22"/>
      <c r="K28" s="22" t="s">
        <v>220</v>
      </c>
      <c r="L28" s="31">
        <v>17523517253</v>
      </c>
      <c r="M28" s="22"/>
      <c r="N28" s="22"/>
      <c r="O28" s="22">
        <v>22514022296</v>
      </c>
      <c r="P28" s="22" t="s">
        <v>162</v>
      </c>
      <c r="Q28" s="23">
        <v>44529</v>
      </c>
      <c r="R28" s="22">
        <v>4185308</v>
      </c>
      <c r="S28" s="22">
        <v>17216</v>
      </c>
      <c r="T28" s="22"/>
      <c r="U28" s="23">
        <v>44545</v>
      </c>
      <c r="V28" s="22" t="s">
        <v>196</v>
      </c>
      <c r="W28" s="22">
        <v>2059322.01</v>
      </c>
      <c r="X28" s="22">
        <v>10012</v>
      </c>
      <c r="Y28" s="22">
        <v>317</v>
      </c>
      <c r="Z28" s="23">
        <v>44545</v>
      </c>
      <c r="AA28" s="22" t="s">
        <v>53</v>
      </c>
      <c r="AB28" s="23">
        <v>44545</v>
      </c>
      <c r="AC28" s="22" t="s">
        <v>123</v>
      </c>
      <c r="AD28" s="22" t="s">
        <v>54</v>
      </c>
      <c r="AE28" s="23">
        <v>44550</v>
      </c>
      <c r="AF28" s="22">
        <v>10025</v>
      </c>
      <c r="AG28" s="40">
        <f t="shared" si="1"/>
        <v>-13</v>
      </c>
      <c r="AH28" s="40" t="s">
        <v>289</v>
      </c>
      <c r="AI28" s="4">
        <v>44609</v>
      </c>
      <c r="AJ28" s="8">
        <f>2030932+4188</f>
        <v>2035120</v>
      </c>
      <c r="AK28" s="2">
        <v>1508</v>
      </c>
      <c r="AL28" s="2"/>
      <c r="AM28" s="32">
        <f t="shared" si="0"/>
        <v>24202.010000000009</v>
      </c>
      <c r="AN28" s="33"/>
    </row>
    <row r="29" spans="1:40" s="21" customFormat="1" ht="14.1" customHeight="1" x14ac:dyDescent="0.2">
      <c r="A29" s="2" t="s">
        <v>11</v>
      </c>
      <c r="B29" s="2" t="s">
        <v>10</v>
      </c>
      <c r="C29" s="2" t="s">
        <v>105</v>
      </c>
      <c r="D29" s="2"/>
      <c r="E29" s="4">
        <v>44529</v>
      </c>
      <c r="F29" s="2" t="s">
        <v>160</v>
      </c>
      <c r="G29" s="2">
        <v>3635070.48</v>
      </c>
      <c r="H29" s="2">
        <v>17925</v>
      </c>
      <c r="I29" s="2" t="s">
        <v>104</v>
      </c>
      <c r="J29" s="2"/>
      <c r="K29" s="2" t="s">
        <v>189</v>
      </c>
      <c r="L29" s="2"/>
      <c r="M29" s="2"/>
      <c r="N29" s="2"/>
      <c r="O29" s="2">
        <v>69249016983</v>
      </c>
      <c r="P29" s="2" t="s">
        <v>162</v>
      </c>
      <c r="Q29" s="4">
        <v>44529</v>
      </c>
      <c r="R29" s="2">
        <v>4185308</v>
      </c>
      <c r="S29" s="2">
        <v>17216</v>
      </c>
      <c r="T29" s="2"/>
      <c r="U29" s="4">
        <v>44546</v>
      </c>
      <c r="V29" s="2" t="s">
        <v>190</v>
      </c>
      <c r="W29" s="2">
        <v>365682</v>
      </c>
      <c r="X29" s="2">
        <v>2061</v>
      </c>
      <c r="Y29" s="2">
        <v>45</v>
      </c>
      <c r="Z29" s="4">
        <v>44546</v>
      </c>
      <c r="AA29" s="2" t="s">
        <v>53</v>
      </c>
      <c r="AB29" s="4">
        <v>44546</v>
      </c>
      <c r="AC29" s="2" t="s">
        <v>197</v>
      </c>
      <c r="AD29" s="2" t="s">
        <v>54</v>
      </c>
      <c r="AE29" s="4">
        <v>44557</v>
      </c>
      <c r="AF29" s="40">
        <v>2061</v>
      </c>
      <c r="AG29" s="40">
        <f t="shared" si="1"/>
        <v>0</v>
      </c>
      <c r="AH29" s="2"/>
      <c r="AI29" s="4">
        <v>44587</v>
      </c>
      <c r="AJ29" s="8">
        <v>365682.37</v>
      </c>
      <c r="AK29" s="2">
        <v>1511</v>
      </c>
      <c r="AL29" s="2"/>
      <c r="AM29" s="32">
        <f t="shared" si="0"/>
        <v>-0.36999999999534339</v>
      </c>
      <c r="AN29" s="33"/>
    </row>
    <row r="30" spans="1:40" s="21" customFormat="1" ht="14.1" customHeight="1" x14ac:dyDescent="0.2">
      <c r="A30" s="2" t="s">
        <v>11</v>
      </c>
      <c r="B30" s="2" t="s">
        <v>10</v>
      </c>
      <c r="C30" s="2" t="s">
        <v>181</v>
      </c>
      <c r="D30" s="2"/>
      <c r="E30" s="4">
        <v>44529</v>
      </c>
      <c r="F30" s="2" t="s">
        <v>160</v>
      </c>
      <c r="G30" s="2">
        <v>3635070.48</v>
      </c>
      <c r="H30" s="2">
        <v>17925</v>
      </c>
      <c r="I30" s="2" t="s">
        <v>182</v>
      </c>
      <c r="J30" s="2"/>
      <c r="K30" s="2" t="s">
        <v>225</v>
      </c>
      <c r="L30" s="2">
        <v>17553962043</v>
      </c>
      <c r="M30" s="2">
        <v>2856</v>
      </c>
      <c r="N30" s="2">
        <v>74</v>
      </c>
      <c r="O30" s="2">
        <v>22585262296</v>
      </c>
      <c r="P30" s="2" t="s">
        <v>162</v>
      </c>
      <c r="Q30" s="4">
        <v>44529</v>
      </c>
      <c r="R30" s="2">
        <v>4185308</v>
      </c>
      <c r="S30" s="2">
        <v>17216</v>
      </c>
      <c r="T30" s="2" t="s">
        <v>233</v>
      </c>
      <c r="U30" s="4">
        <v>44561</v>
      </c>
      <c r="V30" s="2" t="s">
        <v>231</v>
      </c>
      <c r="W30" s="2">
        <v>648949</v>
      </c>
      <c r="X30" s="2">
        <v>2856</v>
      </c>
      <c r="Y30" s="2">
        <v>74</v>
      </c>
      <c r="Z30" s="4">
        <v>44561</v>
      </c>
      <c r="AA30" s="2" t="s">
        <v>53</v>
      </c>
      <c r="AB30" s="4">
        <v>44562</v>
      </c>
      <c r="AC30" s="2" t="s">
        <v>224</v>
      </c>
      <c r="AD30" s="2" t="s">
        <v>54</v>
      </c>
      <c r="AE30" s="4">
        <v>44562</v>
      </c>
      <c r="AF30" s="40"/>
      <c r="AG30" s="40"/>
      <c r="AH30" s="2" t="s">
        <v>332</v>
      </c>
      <c r="AI30" s="4">
        <v>44592</v>
      </c>
      <c r="AJ30" s="10">
        <v>612112.32999999996</v>
      </c>
      <c r="AK30" s="2">
        <v>1529</v>
      </c>
      <c r="AL30" s="2"/>
      <c r="AM30" s="32">
        <f t="shared" si="0"/>
        <v>36836.670000000042</v>
      </c>
      <c r="AN30" s="33" t="s">
        <v>330</v>
      </c>
    </row>
    <row r="31" spans="1:40" s="21" customFormat="1" ht="14.1" customHeight="1" x14ac:dyDescent="0.2">
      <c r="A31" s="2" t="s">
        <v>11</v>
      </c>
      <c r="B31" s="2" t="s">
        <v>10</v>
      </c>
      <c r="C31" s="2" t="s">
        <v>228</v>
      </c>
      <c r="D31" s="2"/>
      <c r="E31" s="4">
        <v>44529</v>
      </c>
      <c r="F31" s="2" t="s">
        <v>160</v>
      </c>
      <c r="G31" s="2">
        <v>3635070.48</v>
      </c>
      <c r="H31" s="2">
        <v>17925</v>
      </c>
      <c r="I31" s="2" t="s">
        <v>104</v>
      </c>
      <c r="J31" s="2" t="s">
        <v>201</v>
      </c>
      <c r="K31" s="27" t="s">
        <v>200</v>
      </c>
      <c r="L31" s="2"/>
      <c r="M31" s="2"/>
      <c r="N31" s="2"/>
      <c r="O31" s="4" t="s">
        <v>227</v>
      </c>
      <c r="P31" s="2" t="s">
        <v>162</v>
      </c>
      <c r="Q31" s="4">
        <v>44529</v>
      </c>
      <c r="R31" s="2">
        <v>4185308</v>
      </c>
      <c r="S31" s="2">
        <v>17216</v>
      </c>
      <c r="T31" s="2"/>
      <c r="U31" s="4">
        <v>44554</v>
      </c>
      <c r="V31" s="2" t="s">
        <v>219</v>
      </c>
      <c r="W31" s="2">
        <v>533384</v>
      </c>
      <c r="X31" s="2">
        <v>2856</v>
      </c>
      <c r="Y31" s="2">
        <v>74</v>
      </c>
      <c r="Z31" s="4">
        <v>44554</v>
      </c>
      <c r="AA31" s="2" t="s">
        <v>53</v>
      </c>
      <c r="AB31" s="4">
        <v>44558</v>
      </c>
      <c r="AC31" s="2" t="s">
        <v>123</v>
      </c>
      <c r="AD31" s="2" t="s">
        <v>222</v>
      </c>
      <c r="AE31" s="4" t="s">
        <v>222</v>
      </c>
      <c r="AF31" s="40" t="s">
        <v>222</v>
      </c>
      <c r="AG31" s="40" t="s">
        <v>222</v>
      </c>
      <c r="AH31" s="2" t="s">
        <v>223</v>
      </c>
      <c r="AI31" s="4" t="s">
        <v>222</v>
      </c>
      <c r="AJ31" s="2" t="s">
        <v>222</v>
      </c>
      <c r="AK31" s="28">
        <v>530909356</v>
      </c>
      <c r="AL31" s="2" t="s">
        <v>156</v>
      </c>
      <c r="AM31" s="32" t="e">
        <f t="shared" si="0"/>
        <v>#VALUE!</v>
      </c>
      <c r="AN31" s="33"/>
    </row>
    <row r="32" spans="1:40" s="12" customFormat="1" ht="14.1" customHeight="1" x14ac:dyDescent="0.2">
      <c r="A32" s="2" t="s">
        <v>11</v>
      </c>
      <c r="B32" s="2" t="s">
        <v>10</v>
      </c>
      <c r="C32" s="2" t="s">
        <v>12</v>
      </c>
      <c r="D32" s="2" t="s">
        <v>75</v>
      </c>
      <c r="E32" s="4">
        <v>44536</v>
      </c>
      <c r="F32" s="2" t="s">
        <v>171</v>
      </c>
      <c r="G32" s="2">
        <v>240573.33</v>
      </c>
      <c r="H32" s="2">
        <v>1045</v>
      </c>
      <c r="I32" s="2" t="s">
        <v>14</v>
      </c>
      <c r="J32" s="2"/>
      <c r="K32" s="2" t="s">
        <v>178</v>
      </c>
      <c r="L32" s="2"/>
      <c r="M32" s="2"/>
      <c r="N32" s="2"/>
      <c r="O32" s="40">
        <v>393424004986</v>
      </c>
      <c r="P32" s="2" t="s">
        <v>174</v>
      </c>
      <c r="Q32" s="4">
        <v>44536</v>
      </c>
      <c r="R32" s="2">
        <v>278461</v>
      </c>
      <c r="S32" s="2">
        <v>1021</v>
      </c>
      <c r="T32" s="2"/>
      <c r="U32" s="4">
        <v>44543</v>
      </c>
      <c r="V32" s="2" t="s">
        <v>179</v>
      </c>
      <c r="W32" s="2">
        <v>167669.03</v>
      </c>
      <c r="X32" s="2">
        <v>821</v>
      </c>
      <c r="Y32" s="2">
        <v>20</v>
      </c>
      <c r="Z32" s="4">
        <v>44544</v>
      </c>
      <c r="AA32" s="2" t="s">
        <v>53</v>
      </c>
      <c r="AB32" s="4">
        <v>44545</v>
      </c>
      <c r="AC32" s="2" t="s">
        <v>120</v>
      </c>
      <c r="AD32" s="2" t="s">
        <v>54</v>
      </c>
      <c r="AE32" s="4">
        <v>44547</v>
      </c>
      <c r="AF32" s="40">
        <v>820</v>
      </c>
      <c r="AG32" s="40">
        <f t="shared" ref="AG32:AG58" si="2">X32-AF32</f>
        <v>1</v>
      </c>
      <c r="AH32" s="2"/>
      <c r="AI32" s="4">
        <v>44577</v>
      </c>
      <c r="AJ32" s="8">
        <v>167668.72</v>
      </c>
      <c r="AK32" s="2" t="s">
        <v>230</v>
      </c>
      <c r="AL32" s="2"/>
      <c r="AM32" s="32">
        <f t="shared" si="0"/>
        <v>0.30999999999767169</v>
      </c>
      <c r="AN32" s="34"/>
    </row>
    <row r="33" spans="1:40" s="12" customFormat="1" ht="14.1" customHeight="1" x14ac:dyDescent="0.2">
      <c r="A33" s="2" t="s">
        <v>11</v>
      </c>
      <c r="B33" s="2" t="s">
        <v>10</v>
      </c>
      <c r="C33" s="2" t="s">
        <v>9</v>
      </c>
      <c r="D33" s="2" t="s">
        <v>75</v>
      </c>
      <c r="E33" s="4">
        <v>44536</v>
      </c>
      <c r="F33" s="2" t="s">
        <v>172</v>
      </c>
      <c r="G33" s="2">
        <v>442523.63</v>
      </c>
      <c r="H33" s="2">
        <v>1891</v>
      </c>
      <c r="I33" s="2" t="s">
        <v>13</v>
      </c>
      <c r="J33" s="2"/>
      <c r="K33" s="2" t="s">
        <v>207</v>
      </c>
      <c r="L33" s="2"/>
      <c r="M33" s="2"/>
      <c r="N33" s="2"/>
      <c r="O33" s="2">
        <v>366364763</v>
      </c>
      <c r="P33" s="2" t="s">
        <v>173</v>
      </c>
      <c r="Q33" s="4">
        <v>44536</v>
      </c>
      <c r="R33" s="2">
        <v>463506</v>
      </c>
      <c r="S33" s="2">
        <v>1703</v>
      </c>
      <c r="T33" s="2"/>
      <c r="U33" s="4">
        <v>44540</v>
      </c>
      <c r="V33" s="2" t="s">
        <v>175</v>
      </c>
      <c r="W33" s="2">
        <v>234224.03</v>
      </c>
      <c r="X33" s="2">
        <v>1221</v>
      </c>
      <c r="Y33" s="2">
        <v>27</v>
      </c>
      <c r="Z33" s="4">
        <v>44540</v>
      </c>
      <c r="AA33" s="2" t="s">
        <v>53</v>
      </c>
      <c r="AB33" s="4">
        <v>44541</v>
      </c>
      <c r="AC33" s="2" t="s">
        <v>144</v>
      </c>
      <c r="AD33" s="2" t="s">
        <v>54</v>
      </c>
      <c r="AE33" s="4">
        <v>44544</v>
      </c>
      <c r="AF33" s="40">
        <v>1203</v>
      </c>
      <c r="AG33" s="40">
        <f t="shared" si="2"/>
        <v>18</v>
      </c>
      <c r="AH33" s="2"/>
      <c r="AI33" s="4">
        <v>44570</v>
      </c>
      <c r="AJ33" s="8">
        <v>234224.47</v>
      </c>
      <c r="AK33" s="2"/>
      <c r="AL33" s="2"/>
      <c r="AM33" s="32">
        <f t="shared" si="0"/>
        <v>-0.44000000000232831</v>
      </c>
      <c r="AN33" s="34"/>
    </row>
    <row r="34" spans="1:40" s="21" customFormat="1" ht="14.1" customHeight="1" x14ac:dyDescent="0.2">
      <c r="A34" s="2" t="s">
        <v>11</v>
      </c>
      <c r="B34" s="2" t="s">
        <v>10</v>
      </c>
      <c r="C34" s="2" t="s">
        <v>12</v>
      </c>
      <c r="D34" s="2" t="s">
        <v>75</v>
      </c>
      <c r="E34" s="4">
        <v>44543</v>
      </c>
      <c r="F34" s="2" t="s">
        <v>176</v>
      </c>
      <c r="G34" s="2">
        <v>146925.4</v>
      </c>
      <c r="H34" s="2">
        <v>687</v>
      </c>
      <c r="I34" s="2" t="s">
        <v>14</v>
      </c>
      <c r="J34" s="2"/>
      <c r="K34" s="2" t="s">
        <v>195</v>
      </c>
      <c r="L34" s="2"/>
      <c r="M34" s="2"/>
      <c r="N34" s="2"/>
      <c r="O34" s="2" t="s">
        <v>194</v>
      </c>
      <c r="P34" s="2" t="s">
        <v>193</v>
      </c>
      <c r="Q34" s="4">
        <v>44543</v>
      </c>
      <c r="R34" s="2">
        <v>168851</v>
      </c>
      <c r="S34" s="2">
        <v>687</v>
      </c>
      <c r="T34" s="2"/>
      <c r="U34" s="4">
        <v>44550</v>
      </c>
      <c r="V34" s="2" t="s">
        <v>202</v>
      </c>
      <c r="W34" s="2">
        <v>168588</v>
      </c>
      <c r="X34" s="2">
        <v>687</v>
      </c>
      <c r="Y34" s="2">
        <v>17</v>
      </c>
      <c r="Z34" s="4">
        <v>44550</v>
      </c>
      <c r="AA34" s="2" t="s">
        <v>53</v>
      </c>
      <c r="AB34" s="4">
        <v>44555</v>
      </c>
      <c r="AC34" s="2" t="s">
        <v>185</v>
      </c>
      <c r="AD34" s="2" t="s">
        <v>54</v>
      </c>
      <c r="AE34" s="4">
        <v>44557</v>
      </c>
      <c r="AF34" s="40">
        <v>687</v>
      </c>
      <c r="AG34" s="40">
        <f t="shared" si="2"/>
        <v>0</v>
      </c>
      <c r="AH34" s="2"/>
      <c r="AI34" s="4">
        <v>44587</v>
      </c>
      <c r="AJ34" s="8">
        <v>168588.38</v>
      </c>
      <c r="AK34" s="2">
        <v>530909311</v>
      </c>
      <c r="AL34" s="2" t="s">
        <v>156</v>
      </c>
      <c r="AM34" s="32">
        <f t="shared" si="0"/>
        <v>-0.38000000000465661</v>
      </c>
      <c r="AN34" s="33"/>
    </row>
    <row r="35" spans="1:40" s="20" customFormat="1" ht="14.1" customHeight="1" x14ac:dyDescent="0.2">
      <c r="A35" s="2" t="s">
        <v>11</v>
      </c>
      <c r="B35" s="2" t="s">
        <v>10</v>
      </c>
      <c r="C35" s="2" t="s">
        <v>9</v>
      </c>
      <c r="D35" s="2" t="s">
        <v>75</v>
      </c>
      <c r="E35" s="4">
        <v>44543</v>
      </c>
      <c r="F35" s="2" t="s">
        <v>177</v>
      </c>
      <c r="G35" s="2">
        <v>737666.78</v>
      </c>
      <c r="H35" s="2">
        <v>4507</v>
      </c>
      <c r="I35" s="2" t="s">
        <v>13</v>
      </c>
      <c r="J35" s="2"/>
      <c r="K35" s="2" t="s">
        <v>186</v>
      </c>
      <c r="L35" s="2"/>
      <c r="M35" s="2"/>
      <c r="N35" s="2"/>
      <c r="O35" s="2" t="s">
        <v>188</v>
      </c>
      <c r="P35" s="2" t="s">
        <v>183</v>
      </c>
      <c r="Q35" s="4">
        <v>44543</v>
      </c>
      <c r="R35" s="2">
        <v>705362</v>
      </c>
      <c r="S35" s="2">
        <v>4050</v>
      </c>
      <c r="T35" s="2"/>
      <c r="U35" s="4">
        <v>44546</v>
      </c>
      <c r="V35" s="2" t="s">
        <v>191</v>
      </c>
      <c r="W35" s="2">
        <v>639117.02</v>
      </c>
      <c r="X35" s="2">
        <v>3606</v>
      </c>
      <c r="Y35" s="2">
        <v>69</v>
      </c>
      <c r="Z35" s="4">
        <v>44546</v>
      </c>
      <c r="AA35" s="2" t="s">
        <v>53</v>
      </c>
      <c r="AB35" s="4">
        <v>44547</v>
      </c>
      <c r="AC35" s="2" t="s">
        <v>187</v>
      </c>
      <c r="AD35" s="2" t="s">
        <v>54</v>
      </c>
      <c r="AE35" s="4">
        <v>44548</v>
      </c>
      <c r="AF35" s="40">
        <v>3610</v>
      </c>
      <c r="AG35" s="40">
        <f t="shared" si="2"/>
        <v>-4</v>
      </c>
      <c r="AH35" s="2"/>
      <c r="AI35" s="4">
        <v>44576</v>
      </c>
      <c r="AJ35" s="8">
        <v>639117.43999999994</v>
      </c>
      <c r="AK35" s="2"/>
      <c r="AL35" s="2"/>
      <c r="AM35" s="32">
        <f t="shared" si="0"/>
        <v>-0.41999999992549419</v>
      </c>
      <c r="AN35" s="39"/>
    </row>
    <row r="36" spans="1:40" s="21" customFormat="1" ht="14.1" customHeight="1" x14ac:dyDescent="0.2">
      <c r="A36" s="2" t="s">
        <v>11</v>
      </c>
      <c r="B36" s="2" t="s">
        <v>10</v>
      </c>
      <c r="C36" s="2" t="s">
        <v>12</v>
      </c>
      <c r="D36" s="2" t="s">
        <v>75</v>
      </c>
      <c r="E36" s="4">
        <v>44550</v>
      </c>
      <c r="F36" s="2" t="s">
        <v>199</v>
      </c>
      <c r="G36" s="2">
        <v>100121.7</v>
      </c>
      <c r="H36" s="2">
        <v>584</v>
      </c>
      <c r="I36" s="2" t="s">
        <v>14</v>
      </c>
      <c r="J36" s="2"/>
      <c r="K36" s="2" t="s">
        <v>226</v>
      </c>
      <c r="L36" s="16" t="s">
        <v>240</v>
      </c>
      <c r="M36" s="2">
        <v>508</v>
      </c>
      <c r="N36" s="2">
        <v>11</v>
      </c>
      <c r="O36" s="40">
        <v>398998004986</v>
      </c>
      <c r="P36" s="2" t="s">
        <v>205</v>
      </c>
      <c r="Q36" s="4">
        <v>44550</v>
      </c>
      <c r="R36" s="2">
        <v>90782</v>
      </c>
      <c r="S36" s="2">
        <v>508</v>
      </c>
      <c r="T36" s="2" t="s">
        <v>233</v>
      </c>
      <c r="U36" s="4">
        <v>44561</v>
      </c>
      <c r="V36" s="2" t="s">
        <v>234</v>
      </c>
      <c r="W36" s="2">
        <v>90344</v>
      </c>
      <c r="X36" s="2">
        <v>508</v>
      </c>
      <c r="Y36" s="2">
        <v>11</v>
      </c>
      <c r="Z36" s="4">
        <v>44564</v>
      </c>
      <c r="AA36" s="2" t="s">
        <v>53</v>
      </c>
      <c r="AB36" s="4">
        <v>44568</v>
      </c>
      <c r="AC36" s="2" t="s">
        <v>204</v>
      </c>
      <c r="AD36" s="2" t="s">
        <v>54</v>
      </c>
      <c r="AE36" s="4">
        <v>44573</v>
      </c>
      <c r="AF36" s="40">
        <v>508</v>
      </c>
      <c r="AG36" s="40">
        <f t="shared" si="2"/>
        <v>0</v>
      </c>
      <c r="AH36" s="2" t="s">
        <v>332</v>
      </c>
      <c r="AI36" s="4">
        <v>44603</v>
      </c>
      <c r="AJ36" s="10">
        <v>85367</v>
      </c>
      <c r="AK36" s="2">
        <v>531181261</v>
      </c>
      <c r="AL36" s="2" t="s">
        <v>156</v>
      </c>
      <c r="AM36" s="32">
        <f t="shared" si="0"/>
        <v>4977</v>
      </c>
      <c r="AN36" s="33" t="s">
        <v>333</v>
      </c>
    </row>
    <row r="37" spans="1:40" s="12" customFormat="1" ht="14.1" customHeight="1" x14ac:dyDescent="0.2">
      <c r="A37" s="2" t="s">
        <v>11</v>
      </c>
      <c r="B37" s="2" t="s">
        <v>10</v>
      </c>
      <c r="C37" s="2" t="s">
        <v>181</v>
      </c>
      <c r="D37" s="2" t="s">
        <v>75</v>
      </c>
      <c r="E37" s="4">
        <v>44550</v>
      </c>
      <c r="F37" s="2" t="s">
        <v>198</v>
      </c>
      <c r="G37" s="2">
        <v>1828764.2399999998</v>
      </c>
      <c r="H37" s="2">
        <v>7969</v>
      </c>
      <c r="I37" s="2" t="s">
        <v>182</v>
      </c>
      <c r="J37" s="2"/>
      <c r="K37" s="2" t="s">
        <v>209</v>
      </c>
      <c r="L37" s="2"/>
      <c r="M37" s="2"/>
      <c r="N37" s="2"/>
      <c r="O37" s="2">
        <v>22634762296</v>
      </c>
      <c r="P37" s="2" t="s">
        <v>206</v>
      </c>
      <c r="Q37" s="4">
        <v>44550</v>
      </c>
      <c r="R37" s="2">
        <v>1454481</v>
      </c>
      <c r="S37" s="2">
        <v>6287</v>
      </c>
      <c r="T37" s="2" t="s">
        <v>233</v>
      </c>
      <c r="U37" s="4">
        <v>44554</v>
      </c>
      <c r="V37" s="2" t="s">
        <v>210</v>
      </c>
      <c r="W37" s="2">
        <v>1377061.99</v>
      </c>
      <c r="X37" s="2">
        <v>6104</v>
      </c>
      <c r="Y37" s="2">
        <v>162</v>
      </c>
      <c r="Z37" s="4">
        <v>44554</v>
      </c>
      <c r="AA37" s="2" t="s">
        <v>53</v>
      </c>
      <c r="AB37" s="4">
        <v>44554</v>
      </c>
      <c r="AC37" s="2" t="s">
        <v>211</v>
      </c>
      <c r="AD37" s="2" t="s">
        <v>54</v>
      </c>
      <c r="AE37" s="4">
        <v>44557</v>
      </c>
      <c r="AF37" s="40">
        <v>6101</v>
      </c>
      <c r="AG37" s="40">
        <f t="shared" si="2"/>
        <v>3</v>
      </c>
      <c r="AH37" s="2" t="s">
        <v>332</v>
      </c>
      <c r="AI37" s="4">
        <v>44219</v>
      </c>
      <c r="AJ37" s="10">
        <v>1365991.67</v>
      </c>
      <c r="AK37" s="2">
        <v>1519</v>
      </c>
      <c r="AL37" s="2"/>
      <c r="AM37" s="32">
        <f t="shared" si="0"/>
        <v>11070.320000000065</v>
      </c>
      <c r="AN37" s="34" t="s">
        <v>334</v>
      </c>
    </row>
    <row r="38" spans="1:40" s="21" customFormat="1" ht="14.1" customHeight="1" x14ac:dyDescent="0.2">
      <c r="A38" s="2" t="s">
        <v>11</v>
      </c>
      <c r="B38" s="2" t="s">
        <v>10</v>
      </c>
      <c r="C38" s="2" t="s">
        <v>9</v>
      </c>
      <c r="D38" s="2" t="s">
        <v>75</v>
      </c>
      <c r="E38" s="4">
        <v>44557</v>
      </c>
      <c r="F38" s="2" t="s">
        <v>212</v>
      </c>
      <c r="G38" s="2">
        <v>1115595</v>
      </c>
      <c r="H38" s="2">
        <v>6146</v>
      </c>
      <c r="I38" s="2" t="s">
        <v>13</v>
      </c>
      <c r="J38" s="2"/>
      <c r="K38" s="2" t="s">
        <v>217</v>
      </c>
      <c r="L38" s="2"/>
      <c r="M38" s="2"/>
      <c r="N38" s="2"/>
      <c r="O38" s="2">
        <v>368749763</v>
      </c>
      <c r="P38" s="2" t="s">
        <v>215</v>
      </c>
      <c r="Q38" s="4">
        <v>44557</v>
      </c>
      <c r="R38" s="2">
        <v>1264084</v>
      </c>
      <c r="S38" s="2">
        <v>6008</v>
      </c>
      <c r="T38" s="2" t="s">
        <v>233</v>
      </c>
      <c r="U38" s="4">
        <v>44557</v>
      </c>
      <c r="V38" s="2" t="s">
        <v>218</v>
      </c>
      <c r="W38" s="2">
        <v>1037438.02</v>
      </c>
      <c r="X38" s="2">
        <v>4863</v>
      </c>
      <c r="Y38" s="2">
        <v>142</v>
      </c>
      <c r="Z38" s="4">
        <v>44557</v>
      </c>
      <c r="AA38" s="2" t="s">
        <v>53</v>
      </c>
      <c r="AB38" s="4">
        <v>44558</v>
      </c>
      <c r="AC38" s="2" t="s">
        <v>187</v>
      </c>
      <c r="AD38" s="2" t="s">
        <v>54</v>
      </c>
      <c r="AE38" s="4">
        <v>44558</v>
      </c>
      <c r="AF38" s="40">
        <v>4857</v>
      </c>
      <c r="AG38" s="40">
        <f t="shared" si="2"/>
        <v>6</v>
      </c>
      <c r="AH38" s="2" t="s">
        <v>339</v>
      </c>
      <c r="AI38" s="4">
        <v>44588</v>
      </c>
      <c r="AJ38" s="10">
        <v>1013107.71</v>
      </c>
      <c r="AK38" s="2">
        <v>1523</v>
      </c>
      <c r="AL38" s="2"/>
      <c r="AM38" s="32">
        <f t="shared" si="0"/>
        <v>24330.310000000056</v>
      </c>
      <c r="AN38" s="33" t="s">
        <v>337</v>
      </c>
    </row>
    <row r="39" spans="1:40" s="21" customFormat="1" ht="14.1" customHeight="1" x14ac:dyDescent="0.2">
      <c r="A39" s="2" t="s">
        <v>11</v>
      </c>
      <c r="B39" s="2" t="s">
        <v>10</v>
      </c>
      <c r="C39" s="2" t="s">
        <v>12</v>
      </c>
      <c r="D39" s="2" t="s">
        <v>75</v>
      </c>
      <c r="E39" s="4">
        <v>44557</v>
      </c>
      <c r="F39" s="2" t="s">
        <v>213</v>
      </c>
      <c r="G39" s="2">
        <v>100804</v>
      </c>
      <c r="H39" s="2">
        <v>504</v>
      </c>
      <c r="I39" s="2" t="s">
        <v>14</v>
      </c>
      <c r="J39" s="2"/>
      <c r="K39" s="2" t="s">
        <v>221</v>
      </c>
      <c r="L39" s="2">
        <v>17553697023</v>
      </c>
      <c r="M39" s="2">
        <v>504</v>
      </c>
      <c r="N39" s="2">
        <v>7</v>
      </c>
      <c r="O39" s="40">
        <v>416431004986</v>
      </c>
      <c r="P39" s="2" t="s">
        <v>214</v>
      </c>
      <c r="Q39" s="4">
        <v>44557</v>
      </c>
      <c r="R39" s="2">
        <v>115358</v>
      </c>
      <c r="S39" s="2">
        <v>504</v>
      </c>
      <c r="T39" s="2" t="s">
        <v>233</v>
      </c>
      <c r="U39" s="4">
        <v>44561</v>
      </c>
      <c r="V39" s="2" t="s">
        <v>232</v>
      </c>
      <c r="W39" s="2">
        <v>115358</v>
      </c>
      <c r="X39" s="2">
        <v>504</v>
      </c>
      <c r="Y39" s="2">
        <v>7</v>
      </c>
      <c r="Z39" s="4">
        <v>44561</v>
      </c>
      <c r="AA39" s="2" t="s">
        <v>53</v>
      </c>
      <c r="AB39" s="4">
        <v>44567</v>
      </c>
      <c r="AC39" s="2" t="s">
        <v>216</v>
      </c>
      <c r="AD39" s="2" t="s">
        <v>54</v>
      </c>
      <c r="AE39" s="4">
        <v>44566</v>
      </c>
      <c r="AF39" s="40">
        <v>504</v>
      </c>
      <c r="AG39" s="40">
        <f t="shared" si="2"/>
        <v>0</v>
      </c>
      <c r="AH39" s="2" t="s">
        <v>297</v>
      </c>
      <c r="AI39" s="4">
        <v>44596</v>
      </c>
      <c r="AJ39" s="8">
        <v>115357.61</v>
      </c>
      <c r="AK39" s="2">
        <v>531181369</v>
      </c>
      <c r="AL39" s="2" t="s">
        <v>156</v>
      </c>
      <c r="AM39" s="32">
        <f t="shared" si="0"/>
        <v>0.38999999999941792</v>
      </c>
      <c r="AN39" s="33"/>
    </row>
    <row r="40" spans="1:40" s="12" customFormat="1" ht="14.1" customHeight="1" x14ac:dyDescent="0.2">
      <c r="A40" s="2" t="s">
        <v>11</v>
      </c>
      <c r="B40" s="2" t="s">
        <v>10</v>
      </c>
      <c r="C40" s="2" t="s">
        <v>9</v>
      </c>
      <c r="D40" s="2" t="s">
        <v>75</v>
      </c>
      <c r="E40" s="4">
        <v>44564</v>
      </c>
      <c r="F40" s="2" t="s">
        <v>235</v>
      </c>
      <c r="G40" s="2">
        <v>2121116</v>
      </c>
      <c r="H40" s="2">
        <v>10560</v>
      </c>
      <c r="I40" s="2" t="s">
        <v>243</v>
      </c>
      <c r="J40" s="2"/>
      <c r="K40" s="2" t="s">
        <v>244</v>
      </c>
      <c r="L40" s="2">
        <v>16208813313</v>
      </c>
      <c r="M40" s="2">
        <v>6510</v>
      </c>
      <c r="N40" s="2">
        <v>181</v>
      </c>
      <c r="O40" s="2">
        <v>86504014973</v>
      </c>
      <c r="P40" s="2" t="s">
        <v>238</v>
      </c>
      <c r="Q40" s="4">
        <v>44564</v>
      </c>
      <c r="R40" s="2">
        <v>1629877</v>
      </c>
      <c r="S40" s="2">
        <v>8094</v>
      </c>
      <c r="T40" s="2" t="s">
        <v>233</v>
      </c>
      <c r="U40" s="4">
        <v>44567</v>
      </c>
      <c r="V40" s="2" t="s">
        <v>245</v>
      </c>
      <c r="W40" s="2">
        <v>1275088</v>
      </c>
      <c r="X40" s="2">
        <v>6510</v>
      </c>
      <c r="Y40" s="2">
        <v>181</v>
      </c>
      <c r="Z40" s="4">
        <v>44567</v>
      </c>
      <c r="AA40" s="2" t="s">
        <v>53</v>
      </c>
      <c r="AB40" s="4">
        <v>44568</v>
      </c>
      <c r="AC40" s="2" t="s">
        <v>246</v>
      </c>
      <c r="AD40" s="2" t="s">
        <v>54</v>
      </c>
      <c r="AE40" s="4">
        <v>44578</v>
      </c>
      <c r="AF40" s="40">
        <v>6510</v>
      </c>
      <c r="AG40" s="40">
        <f t="shared" si="2"/>
        <v>0</v>
      </c>
      <c r="AH40" s="2" t="s">
        <v>339</v>
      </c>
      <c r="AI40" s="4">
        <v>44597</v>
      </c>
      <c r="AJ40" s="10">
        <v>1230761.07</v>
      </c>
      <c r="AK40" s="2">
        <v>1537</v>
      </c>
      <c r="AL40" s="2"/>
      <c r="AM40" s="32">
        <f t="shared" si="0"/>
        <v>44326.929999999935</v>
      </c>
      <c r="AN40" s="34" t="s">
        <v>338</v>
      </c>
    </row>
    <row r="41" spans="1:40" s="12" customFormat="1" ht="14.1" customHeight="1" x14ac:dyDescent="0.2">
      <c r="A41" s="2" t="s">
        <v>11</v>
      </c>
      <c r="B41" s="2" t="s">
        <v>10</v>
      </c>
      <c r="C41" s="2" t="s">
        <v>12</v>
      </c>
      <c r="D41" s="2" t="s">
        <v>75</v>
      </c>
      <c r="E41" s="4">
        <v>44564</v>
      </c>
      <c r="F41" s="2" t="s">
        <v>236</v>
      </c>
      <c r="G41" s="2">
        <v>100202</v>
      </c>
      <c r="H41" s="2">
        <v>482</v>
      </c>
      <c r="I41" s="2" t="s">
        <v>14</v>
      </c>
      <c r="J41" s="2"/>
      <c r="K41" s="2" t="s">
        <v>241</v>
      </c>
      <c r="L41" s="2">
        <v>17561464743</v>
      </c>
      <c r="M41" s="2">
        <v>470</v>
      </c>
      <c r="N41" s="2">
        <v>15</v>
      </c>
      <c r="O41" s="40">
        <v>416029004986</v>
      </c>
      <c r="P41" s="2" t="s">
        <v>239</v>
      </c>
      <c r="Q41" s="4">
        <v>44564</v>
      </c>
      <c r="R41" s="2">
        <v>117121</v>
      </c>
      <c r="S41" s="2">
        <v>482</v>
      </c>
      <c r="T41" s="2" t="s">
        <v>233</v>
      </c>
      <c r="U41" s="4">
        <v>44566</v>
      </c>
      <c r="V41" s="2" t="s">
        <v>242</v>
      </c>
      <c r="W41" s="2">
        <v>114712.03</v>
      </c>
      <c r="X41" s="2">
        <v>470</v>
      </c>
      <c r="Y41" s="2">
        <v>15</v>
      </c>
      <c r="Z41" s="4">
        <v>44566</v>
      </c>
      <c r="AA41" s="2" t="s">
        <v>53</v>
      </c>
      <c r="AB41" s="4">
        <v>44571</v>
      </c>
      <c r="AC41" s="2" t="s">
        <v>237</v>
      </c>
      <c r="AD41" s="2" t="s">
        <v>54</v>
      </c>
      <c r="AE41" s="4">
        <v>44572</v>
      </c>
      <c r="AF41" s="40">
        <v>470</v>
      </c>
      <c r="AG41" s="40">
        <f t="shared" si="2"/>
        <v>0</v>
      </c>
      <c r="AH41" s="2" t="s">
        <v>297</v>
      </c>
      <c r="AI41" s="4">
        <v>44602</v>
      </c>
      <c r="AJ41" s="8">
        <v>114711.62</v>
      </c>
      <c r="AK41" s="2">
        <v>531181281</v>
      </c>
      <c r="AL41" s="2" t="s">
        <v>156</v>
      </c>
      <c r="AM41" s="32">
        <f t="shared" si="0"/>
        <v>0.41000000000349246</v>
      </c>
      <c r="AN41" s="34"/>
    </row>
    <row r="42" spans="1:40" s="21" customFormat="1" ht="14.1" customHeight="1" x14ac:dyDescent="0.2">
      <c r="A42" s="2" t="s">
        <v>11</v>
      </c>
      <c r="B42" s="2" t="s">
        <v>10</v>
      </c>
      <c r="C42" s="2" t="s">
        <v>9</v>
      </c>
      <c r="D42" s="2" t="s">
        <v>75</v>
      </c>
      <c r="E42" s="4">
        <v>44571</v>
      </c>
      <c r="F42" s="2" t="s">
        <v>247</v>
      </c>
      <c r="G42" s="2">
        <v>3510937</v>
      </c>
      <c r="H42" s="2">
        <v>21361</v>
      </c>
      <c r="I42" s="2" t="s">
        <v>13</v>
      </c>
      <c r="J42" s="2"/>
      <c r="K42" s="2" t="s">
        <v>252</v>
      </c>
      <c r="L42" s="2">
        <v>17095084733</v>
      </c>
      <c r="M42" s="2">
        <v>10944</v>
      </c>
      <c r="N42" s="2">
        <v>281</v>
      </c>
      <c r="O42" s="2">
        <v>371113763</v>
      </c>
      <c r="P42" s="2" t="s">
        <v>251</v>
      </c>
      <c r="Q42" s="4">
        <v>44571</v>
      </c>
      <c r="R42" s="2">
        <v>3117250</v>
      </c>
      <c r="S42" s="2">
        <v>16991</v>
      </c>
      <c r="T42" s="2" t="s">
        <v>233</v>
      </c>
      <c r="U42" s="4">
        <v>44572</v>
      </c>
      <c r="V42" s="2" t="s">
        <v>254</v>
      </c>
      <c r="W42" s="2">
        <v>1935952</v>
      </c>
      <c r="X42" s="2">
        <v>10944</v>
      </c>
      <c r="Y42" s="2">
        <v>281</v>
      </c>
      <c r="Z42" s="4">
        <v>44572</v>
      </c>
      <c r="AA42" s="2" t="s">
        <v>53</v>
      </c>
      <c r="AB42" s="4">
        <v>44573</v>
      </c>
      <c r="AC42" s="2" t="s">
        <v>250</v>
      </c>
      <c r="AD42" s="2" t="s">
        <v>54</v>
      </c>
      <c r="AE42" s="4">
        <v>44578</v>
      </c>
      <c r="AF42" s="40">
        <v>10944</v>
      </c>
      <c r="AG42" s="40">
        <f t="shared" si="2"/>
        <v>0</v>
      </c>
      <c r="AH42" s="2" t="s">
        <v>282</v>
      </c>
      <c r="AI42" s="4">
        <v>44608</v>
      </c>
      <c r="AJ42" s="10">
        <v>1810154.17</v>
      </c>
      <c r="AK42" s="2">
        <v>1541</v>
      </c>
      <c r="AL42" s="2"/>
      <c r="AM42" s="32">
        <f t="shared" si="0"/>
        <v>125797.83000000007</v>
      </c>
      <c r="AN42" s="33" t="s">
        <v>340</v>
      </c>
    </row>
    <row r="43" spans="1:40" s="21" customFormat="1" ht="14.1" customHeight="1" x14ac:dyDescent="0.2">
      <c r="A43" s="2" t="s">
        <v>11</v>
      </c>
      <c r="B43" s="2" t="s">
        <v>10</v>
      </c>
      <c r="C43" s="2" t="s">
        <v>9</v>
      </c>
      <c r="D43" s="2" t="s">
        <v>75</v>
      </c>
      <c r="E43" s="4">
        <v>44571</v>
      </c>
      <c r="F43" s="2" t="s">
        <v>247</v>
      </c>
      <c r="G43" s="2">
        <v>3510937</v>
      </c>
      <c r="H43" s="2">
        <v>21361</v>
      </c>
      <c r="I43" s="2" t="s">
        <v>13</v>
      </c>
      <c r="J43" s="2"/>
      <c r="K43" s="2" t="s">
        <v>253</v>
      </c>
      <c r="L43" s="2">
        <v>17574714883</v>
      </c>
      <c r="M43" s="2">
        <v>4689</v>
      </c>
      <c r="N43" s="2">
        <v>142</v>
      </c>
      <c r="O43" s="2">
        <v>372670763</v>
      </c>
      <c r="P43" s="2" t="s">
        <v>251</v>
      </c>
      <c r="Q43" s="4">
        <v>44571</v>
      </c>
      <c r="R43" s="2">
        <v>3117250</v>
      </c>
      <c r="S43" s="2">
        <v>16991</v>
      </c>
      <c r="T43" s="2" t="s">
        <v>233</v>
      </c>
      <c r="U43" s="4">
        <v>44573</v>
      </c>
      <c r="V43" s="2" t="s">
        <v>255</v>
      </c>
      <c r="W43" s="2">
        <v>963554.01</v>
      </c>
      <c r="X43" s="2">
        <v>4689</v>
      </c>
      <c r="Y43" s="2">
        <v>142</v>
      </c>
      <c r="Z43" s="4">
        <v>44573</v>
      </c>
      <c r="AA43" s="2" t="s">
        <v>53</v>
      </c>
      <c r="AB43" s="4">
        <v>44574</v>
      </c>
      <c r="AC43" s="2" t="s">
        <v>118</v>
      </c>
      <c r="AD43" s="2" t="s">
        <v>54</v>
      </c>
      <c r="AE43" s="4">
        <v>44578</v>
      </c>
      <c r="AF43" s="40">
        <v>4689</v>
      </c>
      <c r="AG43" s="40">
        <f t="shared" si="2"/>
        <v>0</v>
      </c>
      <c r="AH43" s="2" t="s">
        <v>282</v>
      </c>
      <c r="AI43" s="4">
        <v>44608</v>
      </c>
      <c r="AJ43" s="10">
        <v>955810.26</v>
      </c>
      <c r="AK43" s="2">
        <v>1544</v>
      </c>
      <c r="AL43" s="2"/>
      <c r="AM43" s="32">
        <f t="shared" si="0"/>
        <v>7743.75</v>
      </c>
      <c r="AN43" s="33" t="s">
        <v>341</v>
      </c>
    </row>
    <row r="44" spans="1:40" s="21" customFormat="1" ht="14.1" customHeight="1" x14ac:dyDescent="0.2">
      <c r="A44" s="2" t="s">
        <v>11</v>
      </c>
      <c r="B44" s="2" t="s">
        <v>10</v>
      </c>
      <c r="C44" s="2" t="s">
        <v>12</v>
      </c>
      <c r="D44" s="2" t="s">
        <v>75</v>
      </c>
      <c r="E44" s="4">
        <v>44571</v>
      </c>
      <c r="F44" s="2" t="s">
        <v>248</v>
      </c>
      <c r="G44" s="2">
        <v>100549.3</v>
      </c>
      <c r="H44" s="2">
        <v>488</v>
      </c>
      <c r="I44" s="2" t="s">
        <v>14</v>
      </c>
      <c r="J44" s="2"/>
      <c r="K44" s="2" t="s">
        <v>261</v>
      </c>
      <c r="L44" s="2">
        <v>17095745783</v>
      </c>
      <c r="M44" s="2">
        <v>464</v>
      </c>
      <c r="N44" s="2">
        <v>30</v>
      </c>
      <c r="O44" s="40">
        <v>420681004986</v>
      </c>
      <c r="P44" s="2" t="s">
        <v>249</v>
      </c>
      <c r="Q44" s="4">
        <v>44571</v>
      </c>
      <c r="R44" s="2">
        <v>97651</v>
      </c>
      <c r="S44" s="2">
        <v>464</v>
      </c>
      <c r="T44" s="2" t="s">
        <v>233</v>
      </c>
      <c r="U44" s="4">
        <v>44578</v>
      </c>
      <c r="V44" s="2" t="s">
        <v>262</v>
      </c>
      <c r="W44" s="2">
        <v>97651</v>
      </c>
      <c r="X44" s="2">
        <v>464</v>
      </c>
      <c r="Y44" s="2">
        <v>10</v>
      </c>
      <c r="Z44" s="4">
        <v>44579</v>
      </c>
      <c r="AA44" s="2" t="s">
        <v>53</v>
      </c>
      <c r="AB44" s="4">
        <v>44585</v>
      </c>
      <c r="AC44" s="2" t="s">
        <v>256</v>
      </c>
      <c r="AD44" s="2" t="s">
        <v>54</v>
      </c>
      <c r="AE44" s="4">
        <v>44586</v>
      </c>
      <c r="AF44" s="40">
        <v>464</v>
      </c>
      <c r="AG44" s="40">
        <f t="shared" si="2"/>
        <v>0</v>
      </c>
      <c r="AH44" s="2" t="s">
        <v>297</v>
      </c>
      <c r="AI44" s="4">
        <v>44616</v>
      </c>
      <c r="AJ44" s="2">
        <v>97651.35</v>
      </c>
      <c r="AK44" s="2">
        <v>531360557</v>
      </c>
      <c r="AL44" s="2" t="s">
        <v>156</v>
      </c>
      <c r="AM44" s="32">
        <f t="shared" si="0"/>
        <v>-0.35000000000582077</v>
      </c>
      <c r="AN44" s="33"/>
    </row>
    <row r="45" spans="1:40" s="21" customFormat="1" ht="14.1" customHeight="1" x14ac:dyDescent="0.2">
      <c r="A45" s="2" t="s">
        <v>11</v>
      </c>
      <c r="B45" s="2" t="s">
        <v>10</v>
      </c>
      <c r="C45" s="2" t="s">
        <v>9</v>
      </c>
      <c r="D45" s="2" t="s">
        <v>75</v>
      </c>
      <c r="E45" s="4">
        <v>44578</v>
      </c>
      <c r="F45" s="2" t="s">
        <v>257</v>
      </c>
      <c r="G45" s="2">
        <v>2047903</v>
      </c>
      <c r="H45" s="2">
        <v>11326</v>
      </c>
      <c r="I45" s="2" t="s">
        <v>13</v>
      </c>
      <c r="J45" s="2"/>
      <c r="K45" s="2" t="s">
        <v>266</v>
      </c>
      <c r="L45" s="16" t="s">
        <v>263</v>
      </c>
      <c r="M45" s="2">
        <v>8310</v>
      </c>
      <c r="N45" s="2">
        <v>450</v>
      </c>
      <c r="O45" s="2">
        <v>374040763</v>
      </c>
      <c r="P45" s="2" t="s">
        <v>259</v>
      </c>
      <c r="Q45" s="4">
        <v>44578</v>
      </c>
      <c r="R45" s="2">
        <v>1748503</v>
      </c>
      <c r="S45" s="2">
        <v>8310</v>
      </c>
      <c r="T45" s="2" t="s">
        <v>233</v>
      </c>
      <c r="U45" s="4">
        <v>44588</v>
      </c>
      <c r="V45" s="2" t="s">
        <v>274</v>
      </c>
      <c r="W45" s="2">
        <v>1054637</v>
      </c>
      <c r="X45" s="2">
        <v>5460</v>
      </c>
      <c r="Y45" s="2">
        <v>159</v>
      </c>
      <c r="Z45" s="4">
        <v>44588</v>
      </c>
      <c r="AA45" s="2" t="s">
        <v>53</v>
      </c>
      <c r="AB45" s="4">
        <v>44589</v>
      </c>
      <c r="AC45" s="2" t="s">
        <v>224</v>
      </c>
      <c r="AD45" s="2" t="s">
        <v>54</v>
      </c>
      <c r="AE45" s="4">
        <v>44590</v>
      </c>
      <c r="AF45" s="40">
        <v>5460</v>
      </c>
      <c r="AG45" s="40">
        <f t="shared" si="2"/>
        <v>0</v>
      </c>
      <c r="AH45" s="2" t="s">
        <v>297</v>
      </c>
      <c r="AI45" s="4">
        <v>44620</v>
      </c>
      <c r="AJ45" s="2">
        <v>1054636.95</v>
      </c>
      <c r="AK45" s="2">
        <v>1552</v>
      </c>
      <c r="AL45" s="2"/>
      <c r="AM45" s="32">
        <f t="shared" si="0"/>
        <v>5.0000000046566129E-2</v>
      </c>
      <c r="AN45" s="33"/>
    </row>
    <row r="46" spans="1:40" s="21" customFormat="1" ht="14.1" customHeight="1" x14ac:dyDescent="0.2">
      <c r="A46" s="2" t="s">
        <v>11</v>
      </c>
      <c r="B46" s="2" t="s">
        <v>10</v>
      </c>
      <c r="C46" s="2" t="s">
        <v>12</v>
      </c>
      <c r="D46" s="2" t="s">
        <v>75</v>
      </c>
      <c r="E46" s="4">
        <v>44578</v>
      </c>
      <c r="F46" s="2" t="s">
        <v>258</v>
      </c>
      <c r="G46" s="2">
        <v>135337</v>
      </c>
      <c r="H46" s="2">
        <v>881</v>
      </c>
      <c r="I46" s="2" t="s">
        <v>14</v>
      </c>
      <c r="J46" s="2"/>
      <c r="K46" s="2" t="s">
        <v>265</v>
      </c>
      <c r="L46" s="2">
        <v>17581996273</v>
      </c>
      <c r="M46" s="2">
        <v>387</v>
      </c>
      <c r="N46" s="2">
        <v>40</v>
      </c>
      <c r="O46" s="40">
        <v>420836004986</v>
      </c>
      <c r="P46" s="2" t="s">
        <v>260</v>
      </c>
      <c r="Q46" s="4">
        <v>44578</v>
      </c>
      <c r="R46" s="2">
        <v>69543</v>
      </c>
      <c r="S46" s="2">
        <v>387</v>
      </c>
      <c r="T46" s="2" t="s">
        <v>233</v>
      </c>
      <c r="U46" s="4">
        <v>44578</v>
      </c>
      <c r="V46" s="2" t="s">
        <v>264</v>
      </c>
      <c r="W46" s="2">
        <v>68266</v>
      </c>
      <c r="X46" s="2">
        <v>377</v>
      </c>
      <c r="Y46" s="2">
        <v>5</v>
      </c>
      <c r="Z46" s="4">
        <v>44579</v>
      </c>
      <c r="AA46" s="2" t="s">
        <v>53</v>
      </c>
      <c r="AB46" s="4">
        <v>44585</v>
      </c>
      <c r="AC46" s="2" t="s">
        <v>95</v>
      </c>
      <c r="AD46" s="2" t="s">
        <v>54</v>
      </c>
      <c r="AE46" s="4">
        <v>44586</v>
      </c>
      <c r="AF46" s="40">
        <v>369</v>
      </c>
      <c r="AG46" s="40">
        <f t="shared" si="2"/>
        <v>8</v>
      </c>
      <c r="AH46" s="30" t="s">
        <v>343</v>
      </c>
      <c r="AI46" s="4">
        <v>44616</v>
      </c>
      <c r="AJ46" s="30">
        <f>66988.07+1277.49</f>
        <v>68265.560000000012</v>
      </c>
      <c r="AK46" s="2">
        <v>530983990</v>
      </c>
      <c r="AL46" s="2" t="s">
        <v>156</v>
      </c>
      <c r="AM46" s="32">
        <f t="shared" si="0"/>
        <v>0.43999999998777639</v>
      </c>
      <c r="AN46" s="33"/>
    </row>
    <row r="47" spans="1:40" s="12" customFormat="1" ht="14.1" customHeight="1" x14ac:dyDescent="0.2">
      <c r="A47" s="2" t="s">
        <v>11</v>
      </c>
      <c r="B47" s="2" t="s">
        <v>10</v>
      </c>
      <c r="C47" s="2" t="s">
        <v>9</v>
      </c>
      <c r="D47" s="2" t="s">
        <v>75</v>
      </c>
      <c r="E47" s="4">
        <v>44585</v>
      </c>
      <c r="F47" s="2" t="s">
        <v>268</v>
      </c>
      <c r="G47" s="2">
        <v>453045.6</v>
      </c>
      <c r="H47" s="2">
        <v>2199</v>
      </c>
      <c r="I47" s="2" t="s">
        <v>13</v>
      </c>
      <c r="J47" s="2"/>
      <c r="K47" s="2" t="s">
        <v>273</v>
      </c>
      <c r="L47" s="2">
        <v>17101231603</v>
      </c>
      <c r="M47" s="2">
        <v>1523</v>
      </c>
      <c r="N47" s="2">
        <v>100</v>
      </c>
      <c r="O47" s="2">
        <v>374960763</v>
      </c>
      <c r="P47" s="2" t="s">
        <v>271</v>
      </c>
      <c r="Q47" s="4">
        <v>44585</v>
      </c>
      <c r="R47" s="2">
        <v>319147</v>
      </c>
      <c r="S47" s="2">
        <v>1523</v>
      </c>
      <c r="T47" s="2" t="s">
        <v>233</v>
      </c>
      <c r="U47" s="4">
        <v>44589</v>
      </c>
      <c r="V47" s="2" t="s">
        <v>275</v>
      </c>
      <c r="W47" s="2">
        <v>310474</v>
      </c>
      <c r="X47" s="2">
        <v>1499</v>
      </c>
      <c r="Y47" s="2">
        <v>72</v>
      </c>
      <c r="Z47" s="4">
        <v>44589</v>
      </c>
      <c r="AA47" s="2" t="s">
        <v>53</v>
      </c>
      <c r="AB47" s="4">
        <v>44590</v>
      </c>
      <c r="AC47" s="2" t="s">
        <v>144</v>
      </c>
      <c r="AD47" s="2" t="s">
        <v>54</v>
      </c>
      <c r="AE47" s="4">
        <v>44590</v>
      </c>
      <c r="AF47" s="40">
        <v>1499</v>
      </c>
      <c r="AG47" s="40">
        <f t="shared" si="2"/>
        <v>0</v>
      </c>
      <c r="AH47" s="2" t="s">
        <v>297</v>
      </c>
      <c r="AI47" s="4">
        <v>44620</v>
      </c>
      <c r="AJ47" s="2">
        <v>310474.38</v>
      </c>
      <c r="AK47" s="2">
        <v>1553</v>
      </c>
      <c r="AL47" s="2"/>
      <c r="AM47" s="32">
        <f t="shared" si="0"/>
        <v>-0.38000000000465661</v>
      </c>
      <c r="AN47" s="34"/>
    </row>
    <row r="48" spans="1:40" s="21" customFormat="1" ht="14.1" customHeight="1" x14ac:dyDescent="0.2">
      <c r="A48" s="2" t="s">
        <v>11</v>
      </c>
      <c r="B48" s="2" t="s">
        <v>10</v>
      </c>
      <c r="C48" s="2" t="s">
        <v>12</v>
      </c>
      <c r="D48" s="2" t="s">
        <v>75</v>
      </c>
      <c r="E48" s="4">
        <v>44585</v>
      </c>
      <c r="F48" s="2" t="s">
        <v>269</v>
      </c>
      <c r="G48" s="2">
        <v>100041.1</v>
      </c>
      <c r="H48" s="2">
        <v>502</v>
      </c>
      <c r="I48" s="2" t="s">
        <v>14</v>
      </c>
      <c r="J48" s="2"/>
      <c r="K48" s="2" t="s">
        <v>272</v>
      </c>
      <c r="L48" s="2">
        <v>17595144693</v>
      </c>
      <c r="M48" s="2">
        <v>370</v>
      </c>
      <c r="N48" s="2">
        <v>30</v>
      </c>
      <c r="O48" s="40">
        <v>426827004986</v>
      </c>
      <c r="P48" s="2" t="s">
        <v>270</v>
      </c>
      <c r="Q48" s="4">
        <v>44585</v>
      </c>
      <c r="R48" s="2">
        <v>84628</v>
      </c>
      <c r="S48" s="2">
        <v>370</v>
      </c>
      <c r="T48" s="2" t="s">
        <v>233</v>
      </c>
      <c r="U48" s="4">
        <v>44592</v>
      </c>
      <c r="V48" s="2" t="s">
        <v>276</v>
      </c>
      <c r="W48" s="2">
        <v>73686.03</v>
      </c>
      <c r="X48" s="2">
        <v>358</v>
      </c>
      <c r="Y48" s="2">
        <v>16</v>
      </c>
      <c r="Z48" s="4">
        <v>44592</v>
      </c>
      <c r="AA48" s="2" t="s">
        <v>53</v>
      </c>
      <c r="AB48" s="4">
        <v>44596</v>
      </c>
      <c r="AC48" s="2" t="s">
        <v>80</v>
      </c>
      <c r="AD48" s="2" t="s">
        <v>54</v>
      </c>
      <c r="AE48" s="4">
        <v>44597</v>
      </c>
      <c r="AF48" s="40">
        <v>358</v>
      </c>
      <c r="AG48" s="40">
        <f t="shared" si="2"/>
        <v>0</v>
      </c>
      <c r="AH48" s="2" t="s">
        <v>297</v>
      </c>
      <c r="AI48" s="4">
        <v>44627</v>
      </c>
      <c r="AJ48" s="2">
        <v>73686.460000000006</v>
      </c>
      <c r="AK48" s="2">
        <v>531539823</v>
      </c>
      <c r="AL48" s="2" t="s">
        <v>156</v>
      </c>
      <c r="AM48" s="32">
        <f t="shared" si="0"/>
        <v>-0.430000000007567</v>
      </c>
      <c r="AN48" s="33"/>
    </row>
    <row r="49" spans="1:40" s="21" customFormat="1" ht="14.1" customHeight="1" x14ac:dyDescent="0.2">
      <c r="A49" s="2" t="s">
        <v>11</v>
      </c>
      <c r="B49" s="2" t="s">
        <v>10</v>
      </c>
      <c r="C49" s="2" t="s">
        <v>9</v>
      </c>
      <c r="D49" s="2" t="s">
        <v>75</v>
      </c>
      <c r="E49" s="4">
        <v>44592</v>
      </c>
      <c r="F49" s="2" t="s">
        <v>278</v>
      </c>
      <c r="G49" s="2">
        <v>3454054</v>
      </c>
      <c r="H49" s="2">
        <v>15245</v>
      </c>
      <c r="I49" s="2" t="s">
        <v>13</v>
      </c>
      <c r="J49" s="2"/>
      <c r="K49" s="2" t="s">
        <v>295</v>
      </c>
      <c r="L49" s="2">
        <v>16219123633</v>
      </c>
      <c r="M49" s="2">
        <v>5095</v>
      </c>
      <c r="N49" s="2">
        <v>300</v>
      </c>
      <c r="O49" s="2">
        <v>375824763</v>
      </c>
      <c r="P49" s="2" t="s">
        <v>279</v>
      </c>
      <c r="Q49" s="4">
        <v>44592</v>
      </c>
      <c r="R49" s="2">
        <v>1063628</v>
      </c>
      <c r="S49" s="2">
        <v>5095</v>
      </c>
      <c r="T49" s="2" t="s">
        <v>233</v>
      </c>
      <c r="U49" s="4">
        <v>44601</v>
      </c>
      <c r="V49" s="2" t="s">
        <v>301</v>
      </c>
      <c r="W49" s="2">
        <v>759005.02</v>
      </c>
      <c r="X49" s="2">
        <v>3603</v>
      </c>
      <c r="Y49" s="2">
        <v>148</v>
      </c>
      <c r="Z49" s="4">
        <v>44601</v>
      </c>
      <c r="AA49" s="2" t="s">
        <v>53</v>
      </c>
      <c r="AB49" s="4">
        <v>44602</v>
      </c>
      <c r="AC49" s="2" t="s">
        <v>281</v>
      </c>
      <c r="AD49" s="2" t="s">
        <v>54</v>
      </c>
      <c r="AE49" s="4">
        <v>44602</v>
      </c>
      <c r="AF49" s="40">
        <v>3599</v>
      </c>
      <c r="AG49" s="40">
        <f t="shared" si="2"/>
        <v>4</v>
      </c>
      <c r="AH49" s="2" t="s">
        <v>297</v>
      </c>
      <c r="AI49" s="4">
        <v>44632</v>
      </c>
      <c r="AJ49" s="2"/>
      <c r="AK49" s="2"/>
      <c r="AL49" s="2"/>
      <c r="AM49" s="32">
        <f t="shared" si="0"/>
        <v>759005.02</v>
      </c>
      <c r="AN49" s="33"/>
    </row>
    <row r="50" spans="1:40" s="21" customFormat="1" ht="14.1" customHeight="1" x14ac:dyDescent="0.2">
      <c r="A50" s="2" t="s">
        <v>11</v>
      </c>
      <c r="B50" s="2" t="s">
        <v>10</v>
      </c>
      <c r="C50" s="2" t="s">
        <v>12</v>
      </c>
      <c r="D50" s="2" t="s">
        <v>75</v>
      </c>
      <c r="E50" s="4">
        <v>44592</v>
      </c>
      <c r="F50" s="2" t="s">
        <v>277</v>
      </c>
      <c r="G50" s="2">
        <v>100049.53</v>
      </c>
      <c r="H50" s="2">
        <v>393</v>
      </c>
      <c r="I50" s="2" t="s">
        <v>14</v>
      </c>
      <c r="J50" s="2"/>
      <c r="K50" s="2" t="s">
        <v>299</v>
      </c>
      <c r="L50" s="2">
        <v>17602771683</v>
      </c>
      <c r="M50" s="2">
        <v>239</v>
      </c>
      <c r="N50" s="2">
        <v>20</v>
      </c>
      <c r="O50" s="40">
        <v>428006004986</v>
      </c>
      <c r="P50" s="2" t="s">
        <v>280</v>
      </c>
      <c r="Q50" s="4">
        <v>44592</v>
      </c>
      <c r="R50" s="2">
        <v>53975</v>
      </c>
      <c r="S50" s="2">
        <v>239</v>
      </c>
      <c r="T50" s="2" t="s">
        <v>233</v>
      </c>
      <c r="U50" s="4">
        <v>44601</v>
      </c>
      <c r="V50" s="2" t="s">
        <v>303</v>
      </c>
      <c r="W50" s="2">
        <v>53252.02</v>
      </c>
      <c r="X50" s="2">
        <v>239</v>
      </c>
      <c r="Y50" s="2">
        <v>10</v>
      </c>
      <c r="Z50" s="4">
        <v>44602</v>
      </c>
      <c r="AA50" s="2" t="s">
        <v>53</v>
      </c>
      <c r="AB50" s="4">
        <v>44607</v>
      </c>
      <c r="AC50" s="2" t="s">
        <v>80</v>
      </c>
      <c r="AD50" s="2" t="s">
        <v>54</v>
      </c>
      <c r="AE50" s="4">
        <v>44608</v>
      </c>
      <c r="AF50" s="40">
        <v>238</v>
      </c>
      <c r="AG50" s="40">
        <f t="shared" si="2"/>
        <v>1</v>
      </c>
      <c r="AH50" s="2" t="s">
        <v>297</v>
      </c>
      <c r="AI50" s="4">
        <v>44638</v>
      </c>
      <c r="AJ50" s="2"/>
      <c r="AK50" s="2">
        <v>531975553</v>
      </c>
      <c r="AL50" s="2" t="s">
        <v>156</v>
      </c>
      <c r="AM50" s="32">
        <f t="shared" si="0"/>
        <v>53252.02</v>
      </c>
      <c r="AN50" s="33"/>
    </row>
    <row r="51" spans="1:40" s="21" customFormat="1" ht="14.1" customHeight="1" x14ac:dyDescent="0.2">
      <c r="A51" s="2" t="s">
        <v>11</v>
      </c>
      <c r="B51" s="2" t="s">
        <v>10</v>
      </c>
      <c r="C51" s="2" t="s">
        <v>9</v>
      </c>
      <c r="D51" s="2" t="s">
        <v>75</v>
      </c>
      <c r="E51" s="4">
        <v>44599</v>
      </c>
      <c r="F51" s="16" t="s">
        <v>294</v>
      </c>
      <c r="G51" s="2">
        <v>166205.64000000001</v>
      </c>
      <c r="H51" s="2">
        <v>925</v>
      </c>
      <c r="I51" s="2" t="s">
        <v>13</v>
      </c>
      <c r="J51" s="2"/>
      <c r="K51" s="2" t="s">
        <v>304</v>
      </c>
      <c r="L51" s="2">
        <v>17104928773</v>
      </c>
      <c r="M51" s="2">
        <v>889</v>
      </c>
      <c r="N51" s="2">
        <v>50</v>
      </c>
      <c r="O51" s="2">
        <v>378950763</v>
      </c>
      <c r="P51" s="2" t="s">
        <v>292</v>
      </c>
      <c r="Q51" s="4">
        <v>44599</v>
      </c>
      <c r="R51" s="2">
        <v>167484</v>
      </c>
      <c r="S51" s="2">
        <v>889</v>
      </c>
      <c r="T51" s="2" t="s">
        <v>233</v>
      </c>
      <c r="U51" s="4">
        <v>44606</v>
      </c>
      <c r="V51" s="2" t="s">
        <v>309</v>
      </c>
      <c r="W51" s="2">
        <v>166010</v>
      </c>
      <c r="X51" s="2">
        <v>879</v>
      </c>
      <c r="Y51" s="2">
        <v>13</v>
      </c>
      <c r="Z51" s="4">
        <v>44606</v>
      </c>
      <c r="AA51" s="2" t="s">
        <v>53</v>
      </c>
      <c r="AB51" s="4">
        <v>44618</v>
      </c>
      <c r="AC51" s="2" t="s">
        <v>237</v>
      </c>
      <c r="AD51" s="2" t="s">
        <v>54</v>
      </c>
      <c r="AE51" s="4">
        <v>44620</v>
      </c>
      <c r="AF51" s="40">
        <v>879</v>
      </c>
      <c r="AG51" s="40">
        <f t="shared" si="2"/>
        <v>0</v>
      </c>
      <c r="AH51" s="2" t="s">
        <v>297</v>
      </c>
      <c r="AI51" s="4">
        <v>44650</v>
      </c>
      <c r="AJ51" s="2"/>
      <c r="AK51" s="2">
        <v>528276736</v>
      </c>
      <c r="AL51" s="2"/>
      <c r="AM51" s="38">
        <f t="shared" si="0"/>
        <v>166010</v>
      </c>
      <c r="AN51" s="33"/>
    </row>
    <row r="52" spans="1:40" s="21" customFormat="1" ht="14.1" customHeight="1" x14ac:dyDescent="0.2">
      <c r="A52" s="2" t="s">
        <v>11</v>
      </c>
      <c r="B52" s="2" t="s">
        <v>10</v>
      </c>
      <c r="C52" s="2" t="s">
        <v>12</v>
      </c>
      <c r="D52" s="2" t="s">
        <v>75</v>
      </c>
      <c r="E52" s="4">
        <v>44599</v>
      </c>
      <c r="F52" s="2" t="s">
        <v>291</v>
      </c>
      <c r="G52" s="2">
        <v>100383.16</v>
      </c>
      <c r="H52" s="2">
        <v>289</v>
      </c>
      <c r="I52" s="2" t="s">
        <v>14</v>
      </c>
      <c r="J52" s="2"/>
      <c r="K52" s="2" t="s">
        <v>300</v>
      </c>
      <c r="L52" s="2">
        <v>16220772383</v>
      </c>
      <c r="M52" s="2">
        <v>109</v>
      </c>
      <c r="N52" s="2">
        <v>10</v>
      </c>
      <c r="O52" s="40">
        <v>429598004986</v>
      </c>
      <c r="P52" s="2" t="s">
        <v>293</v>
      </c>
      <c r="Q52" s="4">
        <v>44599</v>
      </c>
      <c r="R52" s="2">
        <v>30818</v>
      </c>
      <c r="S52" s="2">
        <v>109</v>
      </c>
      <c r="T52" s="2" t="s">
        <v>233</v>
      </c>
      <c r="U52" s="4">
        <v>44601</v>
      </c>
      <c r="V52" s="2" t="s">
        <v>302</v>
      </c>
      <c r="W52" s="2">
        <v>29012.01</v>
      </c>
      <c r="X52" s="2">
        <v>104</v>
      </c>
      <c r="Y52" s="2">
        <v>5</v>
      </c>
      <c r="Z52" s="4">
        <v>44602</v>
      </c>
      <c r="AA52" s="2" t="s">
        <v>53</v>
      </c>
      <c r="AB52" s="4">
        <v>44607</v>
      </c>
      <c r="AC52" s="2" t="s">
        <v>80</v>
      </c>
      <c r="AD52" s="2" t="s">
        <v>54</v>
      </c>
      <c r="AE52" s="4">
        <v>44608</v>
      </c>
      <c r="AF52" s="40">
        <v>104</v>
      </c>
      <c r="AG52" s="40">
        <f t="shared" si="2"/>
        <v>0</v>
      </c>
      <c r="AH52" s="2" t="s">
        <v>297</v>
      </c>
      <c r="AI52" s="4">
        <v>44638</v>
      </c>
      <c r="AJ52" s="2"/>
      <c r="AK52" s="2">
        <v>531975551</v>
      </c>
      <c r="AL52" s="2" t="s">
        <v>156</v>
      </c>
      <c r="AM52" s="32">
        <f t="shared" si="0"/>
        <v>29012.01</v>
      </c>
      <c r="AN52" s="33"/>
    </row>
    <row r="53" spans="1:40" s="21" customFormat="1" ht="14.1" customHeight="1" x14ac:dyDescent="0.2">
      <c r="A53" s="2" t="s">
        <v>11</v>
      </c>
      <c r="B53" s="2" t="s">
        <v>10</v>
      </c>
      <c r="C53" s="2" t="s">
        <v>9</v>
      </c>
      <c r="D53" s="2" t="s">
        <v>75</v>
      </c>
      <c r="E53" s="4">
        <v>44606</v>
      </c>
      <c r="F53" s="2" t="s">
        <v>306</v>
      </c>
      <c r="G53" s="2">
        <v>2197738.2200000002</v>
      </c>
      <c r="H53" s="2">
        <v>9544</v>
      </c>
      <c r="I53" s="2" t="s">
        <v>13</v>
      </c>
      <c r="J53" s="2"/>
      <c r="K53" s="2" t="s">
        <v>310</v>
      </c>
      <c r="L53" s="2">
        <v>17620462863</v>
      </c>
      <c r="M53" s="2">
        <v>4177</v>
      </c>
      <c r="N53" s="2">
        <v>250</v>
      </c>
      <c r="O53" s="2">
        <v>378357763</v>
      </c>
      <c r="P53" s="2" t="s">
        <v>308</v>
      </c>
      <c r="Q53" s="4">
        <v>44606</v>
      </c>
      <c r="R53" s="2">
        <v>837494</v>
      </c>
      <c r="S53" s="2">
        <v>4177</v>
      </c>
      <c r="T53" s="2" t="s">
        <v>233</v>
      </c>
      <c r="U53" s="4">
        <v>44611</v>
      </c>
      <c r="V53" s="36" t="s">
        <v>313</v>
      </c>
      <c r="W53" s="2">
        <v>804037.97</v>
      </c>
      <c r="X53" s="2">
        <v>4005</v>
      </c>
      <c r="Y53" s="2">
        <v>93</v>
      </c>
      <c r="Z53" s="4">
        <v>44613</v>
      </c>
      <c r="AA53" s="2" t="s">
        <v>53</v>
      </c>
      <c r="AB53" s="4">
        <v>44614</v>
      </c>
      <c r="AC53" s="2" t="s">
        <v>80</v>
      </c>
      <c r="AD53" s="2" t="s">
        <v>54</v>
      </c>
      <c r="AE53" s="4">
        <v>44614</v>
      </c>
      <c r="AF53" s="40">
        <v>4005</v>
      </c>
      <c r="AG53" s="40">
        <f t="shared" si="2"/>
        <v>0</v>
      </c>
      <c r="AH53" s="2" t="s">
        <v>297</v>
      </c>
      <c r="AI53" s="4">
        <v>44641</v>
      </c>
      <c r="AJ53" s="2"/>
      <c r="AK53" s="2">
        <v>1577</v>
      </c>
      <c r="AL53" s="2"/>
      <c r="AM53" s="32">
        <f t="shared" si="0"/>
        <v>804037.97</v>
      </c>
      <c r="AN53" s="33"/>
    </row>
    <row r="54" spans="1:40" s="21" customFormat="1" ht="14.1" customHeight="1" x14ac:dyDescent="0.2">
      <c r="A54" s="2" t="s">
        <v>11</v>
      </c>
      <c r="B54" s="2" t="s">
        <v>10</v>
      </c>
      <c r="C54" s="2" t="s">
        <v>12</v>
      </c>
      <c r="D54" s="2" t="s">
        <v>75</v>
      </c>
      <c r="E54" s="4">
        <v>44606</v>
      </c>
      <c r="F54" s="2" t="s">
        <v>305</v>
      </c>
      <c r="G54" s="2">
        <v>133185.82</v>
      </c>
      <c r="H54" s="2">
        <v>735</v>
      </c>
      <c r="I54" s="2" t="s">
        <v>14</v>
      </c>
      <c r="J54" s="2"/>
      <c r="K54" s="2" t="s">
        <v>311</v>
      </c>
      <c r="L54" s="2">
        <v>17620454323</v>
      </c>
      <c r="M54" s="2">
        <v>735</v>
      </c>
      <c r="N54" s="2">
        <v>40</v>
      </c>
      <c r="O54" s="40">
        <v>431622004986</v>
      </c>
      <c r="P54" s="2" t="s">
        <v>307</v>
      </c>
      <c r="Q54" s="4">
        <v>44606</v>
      </c>
      <c r="R54" s="2">
        <v>156599</v>
      </c>
      <c r="S54" s="2">
        <v>735</v>
      </c>
      <c r="T54" s="2" t="s">
        <v>233</v>
      </c>
      <c r="U54" s="4">
        <v>44610</v>
      </c>
      <c r="V54" s="37" t="s">
        <v>312</v>
      </c>
      <c r="W54" s="2">
        <v>156599.01</v>
      </c>
      <c r="X54" s="2">
        <v>735</v>
      </c>
      <c r="Y54" s="2">
        <v>22</v>
      </c>
      <c r="Z54" s="4">
        <v>44611</v>
      </c>
      <c r="AA54" s="2" t="s">
        <v>53</v>
      </c>
      <c r="AB54" s="4">
        <v>44616</v>
      </c>
      <c r="AC54" s="2" t="s">
        <v>298</v>
      </c>
      <c r="AD54" s="2" t="s">
        <v>54</v>
      </c>
      <c r="AE54" s="4">
        <v>44617</v>
      </c>
      <c r="AF54" s="40">
        <v>735</v>
      </c>
      <c r="AG54" s="40">
        <f t="shared" si="2"/>
        <v>0</v>
      </c>
      <c r="AH54" s="2" t="s">
        <v>297</v>
      </c>
      <c r="AI54" s="4">
        <v>44647</v>
      </c>
      <c r="AJ54" s="2"/>
      <c r="AK54" s="2">
        <v>531915027</v>
      </c>
      <c r="AL54" s="2"/>
      <c r="AM54" s="32">
        <f t="shared" si="0"/>
        <v>156599.01</v>
      </c>
      <c r="AN54" s="33"/>
    </row>
    <row r="55" spans="1:40" s="21" customFormat="1" ht="14.1" customHeight="1" x14ac:dyDescent="0.2">
      <c r="A55" s="2" t="s">
        <v>11</v>
      </c>
      <c r="B55" s="2" t="s">
        <v>10</v>
      </c>
      <c r="C55" s="2" t="s">
        <v>9</v>
      </c>
      <c r="D55" s="2" t="s">
        <v>75</v>
      </c>
      <c r="E55" s="4">
        <v>44613</v>
      </c>
      <c r="F55" s="2" t="s">
        <v>314</v>
      </c>
      <c r="G55" s="2">
        <v>737905.7</v>
      </c>
      <c r="H55" s="2">
        <v>3040</v>
      </c>
      <c r="I55" s="2" t="s">
        <v>13</v>
      </c>
      <c r="J55" s="2"/>
      <c r="K55" s="2" t="s">
        <v>318</v>
      </c>
      <c r="L55" s="2">
        <v>17110685283</v>
      </c>
      <c r="M55" s="2">
        <v>2572</v>
      </c>
      <c r="N55" s="2">
        <v>145</v>
      </c>
      <c r="O55" s="2">
        <v>379220763</v>
      </c>
      <c r="P55" s="2" t="s">
        <v>317</v>
      </c>
      <c r="Q55" s="4">
        <v>44613</v>
      </c>
      <c r="R55" s="2">
        <v>588355</v>
      </c>
      <c r="S55" s="2">
        <v>2572</v>
      </c>
      <c r="T55" s="2" t="s">
        <v>233</v>
      </c>
      <c r="U55" s="4">
        <v>44620</v>
      </c>
      <c r="V55" s="2" t="s">
        <v>323</v>
      </c>
      <c r="W55" s="2">
        <v>568779</v>
      </c>
      <c r="X55" s="2">
        <v>2502</v>
      </c>
      <c r="Y55" s="2">
        <v>88</v>
      </c>
      <c r="Z55" s="4">
        <v>44620</v>
      </c>
      <c r="AA55" s="2" t="s">
        <v>53</v>
      </c>
      <c r="AB55" s="4">
        <v>44621</v>
      </c>
      <c r="AC55" s="2" t="s">
        <v>319</v>
      </c>
      <c r="AD55" s="2" t="s">
        <v>54</v>
      </c>
      <c r="AE55" s="4">
        <v>44621</v>
      </c>
      <c r="AF55" s="40">
        <v>2504</v>
      </c>
      <c r="AG55" s="40">
        <f t="shared" si="2"/>
        <v>-2</v>
      </c>
      <c r="AH55" s="2" t="s">
        <v>297</v>
      </c>
      <c r="AI55" s="4">
        <v>44650</v>
      </c>
      <c r="AJ55" s="2"/>
      <c r="AK55" s="2"/>
      <c r="AL55" s="2"/>
      <c r="AM55" s="33">
        <f t="shared" si="0"/>
        <v>568779</v>
      </c>
      <c r="AN55" s="33"/>
    </row>
    <row r="56" spans="1:40" s="21" customFormat="1" ht="14.1" customHeight="1" x14ac:dyDescent="0.2">
      <c r="A56" s="2" t="s">
        <v>11</v>
      </c>
      <c r="B56" s="2" t="s">
        <v>10</v>
      </c>
      <c r="C56" s="2" t="s">
        <v>12</v>
      </c>
      <c r="D56" s="2" t="s">
        <v>75</v>
      </c>
      <c r="E56" s="4">
        <v>44613</v>
      </c>
      <c r="F56" s="2" t="s">
        <v>315</v>
      </c>
      <c r="G56" s="2">
        <v>100033.7</v>
      </c>
      <c r="H56" s="2">
        <v>467</v>
      </c>
      <c r="I56" s="2" t="s">
        <v>14</v>
      </c>
      <c r="J56" s="2"/>
      <c r="K56" s="2" t="s">
        <v>322</v>
      </c>
      <c r="L56" s="2">
        <v>17630930683</v>
      </c>
      <c r="M56" s="2">
        <v>385</v>
      </c>
      <c r="N56" s="2">
        <v>25</v>
      </c>
      <c r="O56" s="40">
        <v>433377004986</v>
      </c>
      <c r="P56" s="2" t="s">
        <v>316</v>
      </c>
      <c r="Q56" s="4">
        <v>44613</v>
      </c>
      <c r="R56" s="2">
        <v>75011</v>
      </c>
      <c r="S56" s="2">
        <v>385</v>
      </c>
      <c r="T56" s="2" t="s">
        <v>233</v>
      </c>
      <c r="U56" s="4">
        <v>44617</v>
      </c>
      <c r="V56" s="2" t="s">
        <v>321</v>
      </c>
      <c r="W56" s="2">
        <v>74989.03</v>
      </c>
      <c r="X56" s="2">
        <v>385</v>
      </c>
      <c r="Y56" s="2">
        <v>8</v>
      </c>
      <c r="Z56" s="4">
        <v>44617</v>
      </c>
      <c r="AA56" s="2" t="s">
        <v>53</v>
      </c>
      <c r="AB56" s="4">
        <v>44622</v>
      </c>
      <c r="AC56" s="2" t="s">
        <v>320</v>
      </c>
      <c r="AD56" s="2" t="s">
        <v>54</v>
      </c>
      <c r="AE56" s="4">
        <v>44623</v>
      </c>
      <c r="AF56" s="40">
        <v>383</v>
      </c>
      <c r="AG56" s="40">
        <f t="shared" si="2"/>
        <v>2</v>
      </c>
      <c r="AH56" s="2" t="s">
        <v>297</v>
      </c>
      <c r="AI56" s="4">
        <v>44653</v>
      </c>
      <c r="AJ56" s="2"/>
      <c r="AK56" s="2">
        <v>532232230</v>
      </c>
      <c r="AL56" s="2"/>
      <c r="AM56" s="34">
        <f t="shared" si="0"/>
        <v>74989.03</v>
      </c>
      <c r="AN56" s="33"/>
    </row>
    <row r="57" spans="1:40" s="21" customFormat="1" ht="14.1" customHeight="1" x14ac:dyDescent="0.2">
      <c r="A57" s="2" t="s">
        <v>11</v>
      </c>
      <c r="B57" s="2" t="s">
        <v>10</v>
      </c>
      <c r="C57" s="2" t="s">
        <v>9</v>
      </c>
      <c r="D57" s="2" t="s">
        <v>75</v>
      </c>
      <c r="E57" s="4">
        <v>37315</v>
      </c>
      <c r="F57" s="2" t="s">
        <v>324</v>
      </c>
      <c r="G57" s="2">
        <v>2163136.2599999998</v>
      </c>
      <c r="H57" s="2">
        <v>9405</v>
      </c>
      <c r="I57" s="2" t="s">
        <v>13</v>
      </c>
      <c r="J57" s="2"/>
      <c r="K57" s="2" t="s">
        <v>329</v>
      </c>
      <c r="L57" s="2">
        <v>17639697523</v>
      </c>
      <c r="M57" s="2">
        <v>5150</v>
      </c>
      <c r="N57" s="2">
        <v>290</v>
      </c>
      <c r="O57" s="2">
        <v>379614763</v>
      </c>
      <c r="P57" s="2" t="s">
        <v>326</v>
      </c>
      <c r="Q57" s="4">
        <v>44620</v>
      </c>
      <c r="R57" s="2">
        <v>1169480</v>
      </c>
      <c r="S57" s="2">
        <v>5150</v>
      </c>
      <c r="T57" s="2" t="s">
        <v>233</v>
      </c>
      <c r="U57" s="4">
        <v>44620</v>
      </c>
      <c r="V57" s="2" t="s">
        <v>342</v>
      </c>
      <c r="W57" s="2">
        <v>1113632</v>
      </c>
      <c r="X57" s="2">
        <v>4882</v>
      </c>
      <c r="Y57" s="2">
        <v>138</v>
      </c>
      <c r="Z57" s="4">
        <v>44627</v>
      </c>
      <c r="AA57" s="2" t="s">
        <v>53</v>
      </c>
      <c r="AB57" s="4">
        <v>44628</v>
      </c>
      <c r="AC57" s="2" t="s">
        <v>281</v>
      </c>
      <c r="AD57" s="2" t="s">
        <v>54</v>
      </c>
      <c r="AE57" s="4">
        <v>44628</v>
      </c>
      <c r="AF57" s="41">
        <v>4836</v>
      </c>
      <c r="AG57" s="41">
        <f t="shared" si="2"/>
        <v>46</v>
      </c>
      <c r="AH57" s="2" t="s">
        <v>297</v>
      </c>
      <c r="AI57" s="4">
        <v>44658</v>
      </c>
      <c r="AJ57" s="2"/>
      <c r="AK57" s="2"/>
      <c r="AL57" s="2"/>
      <c r="AM57" s="33">
        <f t="shared" si="0"/>
        <v>1113632</v>
      </c>
      <c r="AN57" s="33"/>
    </row>
    <row r="58" spans="1:40" s="12" customFormat="1" ht="14.1" customHeight="1" x14ac:dyDescent="0.2">
      <c r="A58" s="2" t="s">
        <v>11</v>
      </c>
      <c r="B58" s="2" t="s">
        <v>10</v>
      </c>
      <c r="C58" s="2" t="s">
        <v>12</v>
      </c>
      <c r="D58" s="2" t="s">
        <v>75</v>
      </c>
      <c r="E58" s="4">
        <v>44620</v>
      </c>
      <c r="F58" s="2" t="s">
        <v>325</v>
      </c>
      <c r="G58" s="2">
        <v>100051.04</v>
      </c>
      <c r="H58" s="2">
        <v>395</v>
      </c>
      <c r="I58" s="2" t="s">
        <v>14</v>
      </c>
      <c r="J58" s="2"/>
      <c r="K58" s="2" t="s">
        <v>328</v>
      </c>
      <c r="L58" s="2">
        <v>17640188683</v>
      </c>
      <c r="M58" s="2">
        <v>283</v>
      </c>
      <c r="N58" s="2">
        <v>15</v>
      </c>
      <c r="O58" s="47">
        <v>435748004986</v>
      </c>
      <c r="P58" s="2" t="s">
        <v>327</v>
      </c>
      <c r="Q58" s="4">
        <v>44620</v>
      </c>
      <c r="R58" s="2">
        <v>66041</v>
      </c>
      <c r="S58" s="2">
        <v>283</v>
      </c>
      <c r="T58" s="2" t="s">
        <v>233</v>
      </c>
      <c r="U58" s="4">
        <v>44620</v>
      </c>
      <c r="V58" s="2" t="s">
        <v>335</v>
      </c>
      <c r="W58" s="2">
        <v>65669.039999999994</v>
      </c>
      <c r="X58" s="2">
        <v>283</v>
      </c>
      <c r="Y58" s="2">
        <v>10</v>
      </c>
      <c r="Z58" s="4">
        <v>44624</v>
      </c>
      <c r="AA58" s="2" t="s">
        <v>53</v>
      </c>
      <c r="AB58" s="4">
        <v>44628</v>
      </c>
      <c r="AC58" s="2" t="s">
        <v>211</v>
      </c>
      <c r="AD58" s="2" t="s">
        <v>54</v>
      </c>
      <c r="AE58" s="4">
        <v>44630</v>
      </c>
      <c r="AF58" s="47">
        <v>273</v>
      </c>
      <c r="AG58" s="47">
        <f t="shared" si="2"/>
        <v>10</v>
      </c>
      <c r="AH58" s="2" t="s">
        <v>297</v>
      </c>
      <c r="AI58" s="4">
        <v>44660</v>
      </c>
      <c r="AJ58" s="2"/>
      <c r="AK58" s="2">
        <v>532203637</v>
      </c>
      <c r="AL58" s="2" t="s">
        <v>156</v>
      </c>
      <c r="AM58" s="34">
        <f t="shared" si="0"/>
        <v>65669.039999999994</v>
      </c>
      <c r="AN58" s="34"/>
    </row>
    <row r="59" spans="1:40" s="12" customFormat="1" ht="14.1" customHeight="1" x14ac:dyDescent="0.2">
      <c r="A59" s="33" t="s">
        <v>11</v>
      </c>
      <c r="B59" s="33" t="s">
        <v>10</v>
      </c>
      <c r="C59" s="34" t="s">
        <v>9</v>
      </c>
      <c r="D59" s="34"/>
      <c r="E59" s="42">
        <v>44627</v>
      </c>
      <c r="F59" s="34" t="s">
        <v>344</v>
      </c>
      <c r="G59" s="34">
        <v>901705.36</v>
      </c>
      <c r="H59" s="34">
        <v>4847</v>
      </c>
      <c r="I59" s="34" t="s">
        <v>13</v>
      </c>
      <c r="J59" s="34"/>
      <c r="K59" s="34" t="s">
        <v>349</v>
      </c>
      <c r="L59" s="34">
        <v>17653642563</v>
      </c>
      <c r="M59" s="34">
        <v>4505</v>
      </c>
      <c r="N59" s="34">
        <v>275</v>
      </c>
      <c r="O59" s="34">
        <v>380477763</v>
      </c>
      <c r="P59" s="34" t="s">
        <v>345</v>
      </c>
      <c r="Q59" s="42">
        <v>44627</v>
      </c>
      <c r="R59" s="12">
        <v>1045662</v>
      </c>
      <c r="S59" s="34">
        <v>4775</v>
      </c>
      <c r="T59" s="34"/>
      <c r="U59" s="42">
        <v>44631</v>
      </c>
      <c r="V59" s="34" t="s">
        <v>352</v>
      </c>
      <c r="W59" s="34">
        <v>596850.99</v>
      </c>
      <c r="X59" s="34">
        <v>3269</v>
      </c>
      <c r="Y59" s="34">
        <v>71</v>
      </c>
      <c r="Z59" s="42">
        <v>44634</v>
      </c>
      <c r="AA59" s="34" t="s">
        <v>336</v>
      </c>
      <c r="AB59" s="42">
        <v>44635</v>
      </c>
      <c r="AC59" s="34" t="s">
        <v>61</v>
      </c>
      <c r="AD59" s="34"/>
      <c r="AE59" s="34"/>
      <c r="AF59" s="43"/>
      <c r="AG59" s="43"/>
      <c r="AH59" s="34"/>
      <c r="AI59" s="34"/>
      <c r="AJ59" s="34"/>
      <c r="AK59" s="34"/>
      <c r="AL59" s="34"/>
      <c r="AM59" s="34">
        <f t="shared" si="0"/>
        <v>596850.99</v>
      </c>
      <c r="AN59" s="34"/>
    </row>
    <row r="60" spans="1:40" s="21" customFormat="1" ht="14.1" customHeight="1" x14ac:dyDescent="0.2">
      <c r="A60" s="44" t="s">
        <v>11</v>
      </c>
      <c r="B60" s="44" t="s">
        <v>10</v>
      </c>
      <c r="C60" s="44" t="s">
        <v>12</v>
      </c>
      <c r="D60" s="44"/>
      <c r="E60" s="45">
        <v>44627</v>
      </c>
      <c r="F60" s="44" t="s">
        <v>346</v>
      </c>
      <c r="G60" s="44">
        <v>101170.26</v>
      </c>
      <c r="H60" s="44">
        <v>390</v>
      </c>
      <c r="I60" s="44" t="s">
        <v>14</v>
      </c>
      <c r="J60" s="44"/>
      <c r="K60" s="44" t="s">
        <v>350</v>
      </c>
      <c r="L60" s="44">
        <v>17115878623</v>
      </c>
      <c r="M60" s="44">
        <v>120</v>
      </c>
      <c r="N60" s="44">
        <v>8</v>
      </c>
      <c r="O60" s="46">
        <v>437652004986</v>
      </c>
      <c r="P60" s="44" t="s">
        <v>347</v>
      </c>
      <c r="Q60" s="45">
        <v>44627</v>
      </c>
      <c r="R60" s="44">
        <v>121221</v>
      </c>
      <c r="S60" s="44">
        <v>390</v>
      </c>
      <c r="T60" s="44"/>
      <c r="U60" s="45">
        <v>44628</v>
      </c>
      <c r="V60" s="44" t="s">
        <v>351</v>
      </c>
      <c r="W60" s="44">
        <v>19079</v>
      </c>
      <c r="X60" s="44">
        <v>120</v>
      </c>
      <c r="Y60" s="44">
        <v>8</v>
      </c>
      <c r="Z60" s="45">
        <v>44630</v>
      </c>
      <c r="AA60" s="44" t="s">
        <v>353</v>
      </c>
      <c r="AB60" s="45">
        <v>44635</v>
      </c>
      <c r="AC60" s="44" t="s">
        <v>348</v>
      </c>
      <c r="AD60" s="44"/>
      <c r="AE60" s="44"/>
      <c r="AF60" s="46"/>
      <c r="AG60" s="46"/>
      <c r="AH60" s="44"/>
      <c r="AI60" s="44"/>
      <c r="AJ60" s="44"/>
      <c r="AK60" s="44">
        <v>532203556</v>
      </c>
      <c r="AL60" s="44"/>
      <c r="AM60" s="34">
        <f t="shared" si="0"/>
        <v>19079</v>
      </c>
      <c r="AN60" s="33"/>
    </row>
  </sheetData>
  <sheetProtection algorithmName="SHA-512" hashValue="aj7PLSQaztWUc52t5JV/xstia3hLw0dXxVYbB4qRewE6HQdLrDztKXl4b4V1d8qztTY0qVLNEWK7NyJ5XNZOiA==" saltValue="owOE4MPPIXsrZ+qQVoNSUQ==" spinCount="100000" sheet="1" objects="1" scenarios="1"/>
  <mergeCells count="2">
    <mergeCell ref="AF3:AF5"/>
    <mergeCell ref="AG3:AG5"/>
  </mergeCells>
  <conditionalFormatting sqref="F1">
    <cfRule type="duplicateValues" dxfId="16" priority="108"/>
  </conditionalFormatting>
  <conditionalFormatting sqref="P1:P4">
    <cfRule type="duplicateValues" dxfId="15" priority="129"/>
  </conditionalFormatting>
  <conditionalFormatting sqref="V1:V4">
    <cfRule type="duplicateValues" dxfId="14" priority="131"/>
  </conditionalFormatting>
  <conditionalFormatting sqref="V1:V4">
    <cfRule type="duplicateValues" dxfId="13" priority="133"/>
    <cfRule type="duplicateValues" dxfId="12" priority="134"/>
    <cfRule type="duplicateValues" dxfId="11" priority="135"/>
    <cfRule type="duplicateValues" dxfId="10" priority="136"/>
    <cfRule type="duplicateValues" dxfId="9" priority="137"/>
    <cfRule type="duplicateValues" dxfId="8" priority="138"/>
  </conditionalFormatting>
  <conditionalFormatting sqref="F2:F5">
    <cfRule type="duplicateValues" dxfId="7" priority="147"/>
  </conditionalFormatting>
  <conditionalFormatting sqref="P5">
    <cfRule type="duplicateValues" dxfId="6" priority="7"/>
  </conditionalFormatting>
  <conditionalFormatting sqref="O10">
    <cfRule type="duplicateValues" dxfId="5" priority="6"/>
  </conditionalFormatting>
  <conditionalFormatting sqref="O9">
    <cfRule type="duplicateValues" dxfId="4" priority="5"/>
  </conditionalFormatting>
  <conditionalFormatting sqref="AK16:AL16">
    <cfRule type="duplicateValues" dxfId="3" priority="4"/>
  </conditionalFormatting>
  <conditionalFormatting sqref="AK16:AL16">
    <cfRule type="duplicateValues" dxfId="2" priority="3"/>
  </conditionalFormatting>
  <conditionalFormatting sqref="AK17:AL17">
    <cfRule type="duplicateValues" dxfId="1" priority="2"/>
  </conditionalFormatting>
  <conditionalFormatting sqref="AK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09-10-11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Warehouse</dc:creator>
  <cp:lastModifiedBy>Warehouse</cp:lastModifiedBy>
  <dcterms:created xsi:type="dcterms:W3CDTF">2021-09-06T05:20:52Z</dcterms:created>
  <dcterms:modified xsi:type="dcterms:W3CDTF">2022-03-11T07:10:46Z</dcterms:modified>
</cp:coreProperties>
</file>