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Box.net\My Box Files\NumXL Examples\Descriptive Statistics\Hurst\"/>
    </mc:Choice>
  </mc:AlternateContent>
  <bookViews>
    <workbookView xWindow="120" yWindow="60" windowWidth="19440" windowHeight="12240"/>
  </bookViews>
  <sheets>
    <sheet name="white-noise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I35" i="1" l="1"/>
  <c r="H35" i="1"/>
  <c r="F35" i="1"/>
  <c r="F34" i="1"/>
  <c r="J34" i="1" s="1"/>
  <c r="F32" i="1"/>
  <c r="M17" i="1" l="1"/>
  <c r="H25" i="1"/>
  <c r="P20" i="1"/>
  <c r="K21" i="1"/>
  <c r="H24" i="1"/>
  <c r="H22" i="1"/>
  <c r="P19" i="1"/>
  <c r="K19" i="1"/>
  <c r="H21" i="1"/>
  <c r="H20" i="1"/>
  <c r="P18" i="1"/>
  <c r="H28" i="1"/>
  <c r="H19" i="1"/>
  <c r="H27" i="1"/>
  <c r="K22" i="1"/>
  <c r="H26" i="1"/>
  <c r="L22" i="1" l="1"/>
  <c r="Q18" i="1"/>
  <c r="L19" i="1"/>
  <c r="Q19" i="1"/>
  <c r="L21" i="1"/>
  <c r="Q20" i="1"/>
  <c r="G54" i="1" l="1"/>
  <c r="K64" i="1"/>
  <c r="H59" i="1"/>
  <c r="J47" i="1"/>
  <c r="K66" i="1"/>
  <c r="K42" i="1"/>
  <c r="I62" i="1"/>
  <c r="K49" i="1"/>
  <c r="G58" i="1"/>
  <c r="I64" i="1"/>
  <c r="I42" i="1"/>
  <c r="G60" i="1"/>
  <c r="J50" i="1"/>
  <c r="K57" i="1"/>
  <c r="J51" i="1"/>
  <c r="K55" i="1"/>
  <c r="I50" i="1"/>
  <c r="L60" i="1"/>
  <c r="J52" i="1"/>
  <c r="G50" i="1"/>
  <c r="I52" i="1"/>
  <c r="I55" i="1"/>
  <c r="G45" i="1"/>
  <c r="G52" i="1"/>
  <c r="H47" i="1"/>
  <c r="G55" i="1"/>
  <c r="H50" i="1"/>
  <c r="L63" i="1"/>
  <c r="L55" i="1"/>
  <c r="J56" i="1"/>
  <c r="J53" i="1"/>
  <c r="J60" i="1"/>
  <c r="H53" i="1"/>
  <c r="I59" i="1"/>
  <c r="H48" i="1"/>
  <c r="K62" i="1"/>
  <c r="H62" i="1"/>
  <c r="H51" i="1"/>
  <c r="K48" i="1"/>
  <c r="H64" i="1"/>
  <c r="L43" i="1"/>
  <c r="L59" i="1"/>
  <c r="L50" i="1"/>
  <c r="J55" i="1"/>
  <c r="H63" i="1"/>
  <c r="J43" i="1"/>
  <c r="J57" i="1"/>
  <c r="L52" i="1"/>
  <c r="I44" i="1"/>
  <c r="G42" i="1"/>
  <c r="I66" i="1"/>
  <c r="G62" i="1"/>
  <c r="I58" i="1"/>
  <c r="K53" i="1"/>
  <c r="J54" i="1"/>
  <c r="K59" i="1"/>
  <c r="K61" i="1"/>
  <c r="I57" i="1"/>
  <c r="H66" i="1"/>
  <c r="K44" i="1"/>
  <c r="I43" i="1"/>
  <c r="J59" i="1"/>
  <c r="H65" i="1"/>
  <c r="G43" i="1"/>
  <c r="H57" i="1"/>
  <c r="G66" i="1"/>
  <c r="L54" i="1"/>
  <c r="K63" i="1"/>
  <c r="L65" i="1"/>
  <c r="I61" i="1"/>
  <c r="J45" i="1"/>
  <c r="K54" i="1"/>
  <c r="L42" i="1"/>
  <c r="J63" i="1"/>
  <c r="L49" i="1"/>
  <c r="I47" i="1"/>
  <c r="J65" i="1"/>
  <c r="J42" i="1"/>
  <c r="H61" i="1"/>
  <c r="J49" i="1"/>
  <c r="L56" i="1"/>
  <c r="J64" i="1"/>
  <c r="L46" i="1"/>
  <c r="K51" i="1"/>
  <c r="H43" i="1"/>
  <c r="L58" i="1"/>
  <c r="L53" i="1"/>
  <c r="G64" i="1"/>
  <c r="I45" i="1"/>
  <c r="L47" i="1"/>
  <c r="I65" i="1"/>
  <c r="G44" i="1"/>
  <c r="G61" i="1"/>
  <c r="G51" i="1"/>
  <c r="K56" i="1"/>
  <c r="G63" i="1"/>
  <c r="K43" i="1"/>
  <c r="K58" i="1"/>
  <c r="K50" i="1"/>
  <c r="I54" i="1"/>
  <c r="L45" i="1"/>
  <c r="H49" i="1"/>
  <c r="H42" i="1"/>
  <c r="G49" i="1"/>
  <c r="H55" i="1"/>
  <c r="K46" i="1"/>
  <c r="J61" i="1"/>
  <c r="J46" i="1"/>
  <c r="I48" i="1"/>
  <c r="J66" i="1"/>
  <c r="L62" i="1"/>
  <c r="H45" i="1"/>
  <c r="J58" i="1"/>
  <c r="H52" i="1"/>
  <c r="H54" i="1"/>
  <c r="L61" i="1"/>
  <c r="L44" i="1"/>
  <c r="H56" i="1"/>
  <c r="L51" i="1"/>
  <c r="G65" i="1"/>
  <c r="G47" i="1"/>
  <c r="K52" i="1"/>
  <c r="I56" i="1"/>
  <c r="K60" i="1"/>
  <c r="J44" i="1"/>
  <c r="I51" i="1"/>
  <c r="G59" i="1"/>
  <c r="K47" i="1"/>
  <c r="I60" i="1"/>
  <c r="I46" i="1"/>
  <c r="G56" i="1"/>
  <c r="I53" i="1"/>
  <c r="L64" i="1"/>
  <c r="J48" i="1"/>
  <c r="G46" i="1"/>
  <c r="L66" i="1"/>
  <c r="G53" i="1"/>
  <c r="J62" i="1"/>
  <c r="I49" i="1"/>
  <c r="G57" i="1"/>
  <c r="G48" i="1"/>
  <c r="H58" i="1"/>
  <c r="K45" i="1"/>
  <c r="I63" i="1"/>
  <c r="L57" i="1"/>
  <c r="L48" i="1"/>
  <c r="H46" i="1"/>
  <c r="K65" i="1"/>
  <c r="H60" i="1"/>
  <c r="H44" i="1"/>
</calcChain>
</file>

<file path=xl/comments1.xml><?xml version="1.0" encoding="utf-8"?>
<comments xmlns="http://schemas.openxmlformats.org/spreadsheetml/2006/main">
  <authors>
    <author>Author</author>
  </authors>
  <commentList>
    <comment ref="J34" authorId="0" shapeId="0">
      <text>
        <r>
          <rPr>
            <b/>
            <sz val="9"/>
            <color indexed="81"/>
            <rFont val="Tahoma"/>
            <family val="2"/>
          </rPr>
          <t xml:space="preserve">NumXL: </t>
        </r>
        <r>
          <rPr>
            <sz val="9"/>
            <color indexed="81"/>
            <rFont val="Tahoma"/>
            <family val="2"/>
          </rPr>
          <t>The computed size-corrected empirical value falls inside the theoretical's confidence interval. The input data does not show any sign of long memory or persistence. The sample data is plain noise.</t>
        </r>
      </text>
    </comment>
  </commentList>
</comments>
</file>

<file path=xl/sharedStrings.xml><?xml version="1.0" encoding="utf-8"?>
<sst xmlns="http://schemas.openxmlformats.org/spreadsheetml/2006/main" count="40" uniqueCount="35">
  <si>
    <t>Correlogram Analysis</t>
  </si>
  <si>
    <t>Lag</t>
  </si>
  <si>
    <t>ACF</t>
  </si>
  <si>
    <t>UL</t>
  </si>
  <si>
    <t>LL</t>
  </si>
  <si>
    <t>PACF</t>
  </si>
  <si>
    <t>Data</t>
  </si>
  <si>
    <t>Target</t>
  </si>
  <si>
    <t>Time</t>
  </si>
  <si>
    <t>Descriptive Statistics</t>
  </si>
  <si>
    <t>AVERAGE:</t>
  </si>
  <si>
    <t>STD DEV:</t>
  </si>
  <si>
    <t>SKEW:</t>
  </si>
  <si>
    <t>EXCESS-KURTOSIS:</t>
  </si>
  <si>
    <t>MEDIAN:</t>
  </si>
  <si>
    <t>MIN:</t>
  </si>
  <si>
    <t>MAX:</t>
  </si>
  <si>
    <t>Q 1:</t>
  </si>
  <si>
    <t>Q 3:</t>
  </si>
  <si>
    <t>Significance Test</t>
  </si>
  <si>
    <t>P-Value</t>
  </si>
  <si>
    <t>SIG?</t>
  </si>
  <si>
    <t>Test</t>
  </si>
  <si>
    <t>p-value</t>
  </si>
  <si>
    <t>White-noise</t>
  </si>
  <si>
    <t>Normal Distributed?</t>
  </si>
  <si>
    <t>ARCH Effect?</t>
  </si>
  <si>
    <t>Confidence Interval</t>
  </si>
  <si>
    <t>Noise?</t>
  </si>
  <si>
    <t>Empirical</t>
  </si>
  <si>
    <t>Size-Corrected (Anis-LIyod &amp; Peters)</t>
  </si>
  <si>
    <t>Empirical(Data)</t>
  </si>
  <si>
    <t>Theorectical (Noise)</t>
  </si>
  <si>
    <t>Hurst Exponent Analysis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</si>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</sst>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2" fontId="0" fillId="0" borderId="0" xfId="0" applyNumberFormat="1" applyFont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0" fontId="0" fillId="0" borderId="3" xfId="0" applyBorder="1"/>
    <xf numFmtId="165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/>
    </xf>
    <xf numFmtId="9" fontId="1" fillId="2" borderId="6" xfId="0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4" borderId="7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Font="1"/>
    <xf numFmtId="0" fontId="3" fillId="0" borderId="0" xfId="2" applyFill="1" applyBorder="1" applyAlignment="1"/>
    <xf numFmtId="0" fontId="0" fillId="0" borderId="0" xfId="0" applyFill="1" applyBorder="1"/>
    <xf numFmtId="0" fontId="4" fillId="0" borderId="0" xfId="0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961504811898508E-2"/>
          <c:y val="5.0226499465344611E-2"/>
          <c:w val="0.92237646681078089"/>
          <c:h val="0.87506108032792196"/>
        </c:manualLayout>
      </c:layout>
      <c:areaChart>
        <c:grouping val="standard"/>
        <c:varyColors val="0"/>
        <c:ser>
          <c:idx val="1"/>
          <c:order val="1"/>
          <c:tx>
            <c:v>UL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'white-noise'!$H$42:$H$66</c:f>
              <c:numCache>
                <c:formatCode>0.00%</c:formatCode>
                <c:ptCount val="25"/>
                <c:pt idx="0">
                  <c:v>0.122737705677102</c:v>
                </c:pt>
                <c:pt idx="1">
                  <c:v>0.12297907799613728</c:v>
                </c:pt>
                <c:pt idx="2">
                  <c:v>0.12326385381665654</c:v>
                </c:pt>
                <c:pt idx="3">
                  <c:v>0.12350916126754397</c:v>
                </c:pt>
                <c:pt idx="4">
                  <c:v>0.12376657409234296</c:v>
                </c:pt>
                <c:pt idx="5">
                  <c:v>0.12666185623192477</c:v>
                </c:pt>
                <c:pt idx="6">
                  <c:v>0.12695914242172429</c:v>
                </c:pt>
                <c:pt idx="7">
                  <c:v>0.12733200180693924</c:v>
                </c:pt>
                <c:pt idx="8">
                  <c:v>0.12775379509245732</c:v>
                </c:pt>
                <c:pt idx="9">
                  <c:v>0.12865508540438395</c:v>
                </c:pt>
                <c:pt idx="10">
                  <c:v>0.12963336301184536</c:v>
                </c:pt>
                <c:pt idx="11">
                  <c:v>0.1302264968339015</c:v>
                </c:pt>
                <c:pt idx="12">
                  <c:v>0.13058442103011275</c:v>
                </c:pt>
                <c:pt idx="13">
                  <c:v>0.13085671943620214</c:v>
                </c:pt>
                <c:pt idx="14">
                  <c:v>0.13418356699755016</c:v>
                </c:pt>
                <c:pt idx="15">
                  <c:v>0.13517630116419277</c:v>
                </c:pt>
                <c:pt idx="16">
                  <c:v>0.13616485801500758</c:v>
                </c:pt>
                <c:pt idx="17">
                  <c:v>0.1371222716306853</c:v>
                </c:pt>
                <c:pt idx="18">
                  <c:v>0.13794892613337584</c:v>
                </c:pt>
                <c:pt idx="19">
                  <c:v>0.13824464801901309</c:v>
                </c:pt>
                <c:pt idx="20">
                  <c:v>0.1385909505966407</c:v>
                </c:pt>
                <c:pt idx="21">
                  <c:v>0.14041336476128807</c:v>
                </c:pt>
                <c:pt idx="22">
                  <c:v>0.14217170312430824</c:v>
                </c:pt>
                <c:pt idx="23">
                  <c:v>0.1452486098580093</c:v>
                </c:pt>
                <c:pt idx="24">
                  <c:v>0.14570335763134684</c:v>
                </c:pt>
              </c:numCache>
            </c:numRef>
          </c:val>
        </c:ser>
        <c:ser>
          <c:idx val="2"/>
          <c:order val="2"/>
          <c:tx>
            <c:v>LL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'white-noise'!$I$42:$I$66</c:f>
              <c:numCache>
                <c:formatCode>0.00%</c:formatCode>
                <c:ptCount val="25"/>
                <c:pt idx="0">
                  <c:v>-0.122737705677102</c:v>
                </c:pt>
                <c:pt idx="1">
                  <c:v>-0.12297907799613728</c:v>
                </c:pt>
                <c:pt idx="2">
                  <c:v>-0.12326385381665654</c:v>
                </c:pt>
                <c:pt idx="3">
                  <c:v>-0.12350916126754397</c:v>
                </c:pt>
                <c:pt idx="4">
                  <c:v>-0.12376657409234296</c:v>
                </c:pt>
                <c:pt idx="5">
                  <c:v>-0.12666185623192477</c:v>
                </c:pt>
                <c:pt idx="6">
                  <c:v>-0.12695914242172429</c:v>
                </c:pt>
                <c:pt idx="7">
                  <c:v>-0.12733200180693924</c:v>
                </c:pt>
                <c:pt idx="8">
                  <c:v>-0.12775379509245732</c:v>
                </c:pt>
                <c:pt idx="9">
                  <c:v>-0.12865508540438395</c:v>
                </c:pt>
                <c:pt idx="10">
                  <c:v>-0.12963336301184536</c:v>
                </c:pt>
                <c:pt idx="11">
                  <c:v>-0.1302264968339015</c:v>
                </c:pt>
                <c:pt idx="12">
                  <c:v>-0.13058442103011275</c:v>
                </c:pt>
                <c:pt idx="13">
                  <c:v>-0.13085671943620214</c:v>
                </c:pt>
                <c:pt idx="14">
                  <c:v>-0.13418356699755016</c:v>
                </c:pt>
                <c:pt idx="15">
                  <c:v>-0.13517630116419277</c:v>
                </c:pt>
                <c:pt idx="16">
                  <c:v>-0.13616485801500758</c:v>
                </c:pt>
                <c:pt idx="17">
                  <c:v>-0.1371222716306853</c:v>
                </c:pt>
                <c:pt idx="18">
                  <c:v>-0.13794892613337584</c:v>
                </c:pt>
                <c:pt idx="19">
                  <c:v>-0.13824464801901309</c:v>
                </c:pt>
                <c:pt idx="20">
                  <c:v>-0.1385909505966407</c:v>
                </c:pt>
                <c:pt idx="21">
                  <c:v>-0.14041336476128807</c:v>
                </c:pt>
                <c:pt idx="22">
                  <c:v>-0.14217170312430824</c:v>
                </c:pt>
                <c:pt idx="23">
                  <c:v>-0.1452486098580093</c:v>
                </c:pt>
                <c:pt idx="24">
                  <c:v>-0.14570335763134684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416"/>
        <c:axId val="11001136"/>
      </c:areaChart>
      <c:barChart>
        <c:barDir val="col"/>
        <c:grouping val="clustered"/>
        <c:varyColors val="0"/>
        <c:ser>
          <c:idx val="0"/>
          <c:order val="0"/>
          <c:tx>
            <c:strRef>
              <c:f>'white-noise'!$G$41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'white-noise'!$G$42:$G$66</c:f>
              <c:numCache>
                <c:formatCode>0.00%</c:formatCode>
                <c:ptCount val="25"/>
                <c:pt idx="0">
                  <c:v>-1.8527277923544503E-2</c:v>
                </c:pt>
                <c:pt idx="1">
                  <c:v>-2.802486605871559E-3</c:v>
                </c:pt>
                <c:pt idx="2">
                  <c:v>-9.7416411158713339E-3</c:v>
                </c:pt>
                <c:pt idx="3">
                  <c:v>-0.1480646510758985</c:v>
                </c:pt>
                <c:pt idx="4">
                  <c:v>-1.9041960423485868E-2</c:v>
                </c:pt>
                <c:pt idx="5">
                  <c:v>-3.1339518030534405E-2</c:v>
                </c:pt>
                <c:pt idx="6">
                  <c:v>-3.7152753423852644E-2</c:v>
                </c:pt>
                <c:pt idx="7">
                  <c:v>7.3688381743536577E-2</c:v>
                </c:pt>
                <c:pt idx="8">
                  <c:v>-7.8326923036261958E-2</c:v>
                </c:pt>
                <c:pt idx="9">
                  <c:v>-5.3121414094250995E-2</c:v>
                </c:pt>
                <c:pt idx="10">
                  <c:v>2.7912333240311022E-2</c:v>
                </c:pt>
                <c:pt idx="11">
                  <c:v>-4.8464923268527237E-3</c:v>
                </c:pt>
                <c:pt idx="12">
                  <c:v>-0.16420823819953742</c:v>
                </c:pt>
                <c:pt idx="13">
                  <c:v>8.0061347683641274E-2</c:v>
                </c:pt>
                <c:pt idx="14">
                  <c:v>-7.9801058013893839E-2</c:v>
                </c:pt>
                <c:pt idx="15">
                  <c:v>7.8414536576624422E-2</c:v>
                </c:pt>
                <c:pt idx="16">
                  <c:v>7.0508286699116768E-2</c:v>
                </c:pt>
                <c:pt idx="17">
                  <c:v>6.0852158265076476E-3</c:v>
                </c:pt>
                <c:pt idx="18">
                  <c:v>2.2111817848292078E-2</c:v>
                </c:pt>
                <c:pt idx="19">
                  <c:v>-0.11862168217127647</c:v>
                </c:pt>
                <c:pt idx="20">
                  <c:v>-0.11662942369944033</c:v>
                </c:pt>
                <c:pt idx="21">
                  <c:v>0.1628526136681579</c:v>
                </c:pt>
                <c:pt idx="22">
                  <c:v>-3.6967647981632837E-2</c:v>
                </c:pt>
                <c:pt idx="23">
                  <c:v>4.9587284189151044E-2</c:v>
                </c:pt>
                <c:pt idx="24">
                  <c:v>0.10341793906259639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8416"/>
        <c:axId val="11001136"/>
      </c:barChart>
      <c:catAx>
        <c:axId val="10998416"/>
        <c:scaling>
          <c:orientation val="minMax"/>
        </c:scaling>
        <c:delete val="0"/>
        <c:axPos val="b"/>
        <c:majorTickMark val="out"/>
        <c:minorTickMark val="none"/>
        <c:tickLblPos val="low"/>
        <c:crossAx val="11001136"/>
        <c:crosses val="autoZero"/>
        <c:auto val="1"/>
        <c:lblAlgn val="ctr"/>
        <c:lblOffset val="100"/>
        <c:noMultiLvlLbl val="0"/>
      </c:catAx>
      <c:valAx>
        <c:axId val="1100113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9841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754777985610969E-2"/>
          <c:y val="4.5203849518810152E-2"/>
          <c:w val="0.93110113013967133"/>
          <c:h val="0.90236978710994464"/>
        </c:manualLayout>
      </c:layout>
      <c:areaChart>
        <c:grouping val="standard"/>
        <c:varyColors val="0"/>
        <c:ser>
          <c:idx val="1"/>
          <c:order val="1"/>
          <c:tx>
            <c:v>UL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'white-noise'!$K$42:$K$53</c:f>
              <c:numCache>
                <c:formatCode>0.00%</c:formatCode>
                <c:ptCount val="12"/>
                <c:pt idx="0">
                  <c:v>0.122737705677102</c:v>
                </c:pt>
                <c:pt idx="1">
                  <c:v>0.12297907799613728</c:v>
                </c:pt>
                <c:pt idx="2">
                  <c:v>0.1232218799659716</c:v>
                </c:pt>
                <c:pt idx="3">
                  <c:v>0.12346612575562441</c:v>
                </c:pt>
                <c:pt idx="4">
                  <c:v>0.1237118297314951</c:v>
                </c:pt>
                <c:pt idx="5">
                  <c:v>0.12395900646091228</c:v>
                </c:pt>
                <c:pt idx="6">
                  <c:v>0.12420767071576148</c:v>
                </c:pt>
                <c:pt idx="7">
                  <c:v>0.12445783747619311</c:v>
                </c:pt>
                <c:pt idx="8">
                  <c:v>0.12470952193441288</c:v>
                </c:pt>
                <c:pt idx="9">
                  <c:v>0.12496273949855709</c:v>
                </c:pt>
                <c:pt idx="10">
                  <c:v>0.12521750579665447</c:v>
                </c:pt>
                <c:pt idx="11">
                  <c:v>0.1254738366806776</c:v>
                </c:pt>
              </c:numCache>
            </c:numRef>
          </c:val>
        </c:ser>
        <c:ser>
          <c:idx val="2"/>
          <c:order val="2"/>
          <c:tx>
            <c:v>LL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val>
            <c:numRef>
              <c:f>'white-noise'!$L$42:$L$53</c:f>
              <c:numCache>
                <c:formatCode>0.00%</c:formatCode>
                <c:ptCount val="12"/>
                <c:pt idx="0">
                  <c:v>-0.122737705677102</c:v>
                </c:pt>
                <c:pt idx="1">
                  <c:v>-0.12297907799613728</c:v>
                </c:pt>
                <c:pt idx="2">
                  <c:v>-0.1232218799659716</c:v>
                </c:pt>
                <c:pt idx="3">
                  <c:v>-0.12346612575562441</c:v>
                </c:pt>
                <c:pt idx="4">
                  <c:v>-0.1237118297314951</c:v>
                </c:pt>
                <c:pt idx="5">
                  <c:v>-0.12395900646091228</c:v>
                </c:pt>
                <c:pt idx="6">
                  <c:v>-0.12420767071576148</c:v>
                </c:pt>
                <c:pt idx="7">
                  <c:v>-0.12445783747619311</c:v>
                </c:pt>
                <c:pt idx="8">
                  <c:v>-0.12470952193441288</c:v>
                </c:pt>
                <c:pt idx="9">
                  <c:v>-0.12496273949855709</c:v>
                </c:pt>
                <c:pt idx="10">
                  <c:v>-0.12521750579665447</c:v>
                </c:pt>
                <c:pt idx="11">
                  <c:v>-0.1254738366806776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032"/>
        <c:axId val="10997328"/>
      </c:areaChart>
      <c:barChart>
        <c:barDir val="col"/>
        <c:grouping val="clustered"/>
        <c:varyColors val="0"/>
        <c:ser>
          <c:idx val="0"/>
          <c:order val="0"/>
          <c:tx>
            <c:strRef>
              <c:f>'white-noise'!$J$41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'white-noise'!$J$42:$J$53</c:f>
              <c:numCache>
                <c:formatCode>0.00%</c:formatCode>
                <c:ptCount val="12"/>
                <c:pt idx="0">
                  <c:v>-1.846233125734402E-2</c:v>
                </c:pt>
                <c:pt idx="1">
                  <c:v>-3.2177148582437699E-3</c:v>
                </c:pt>
                <c:pt idx="2">
                  <c:v>-9.7371804541056314E-3</c:v>
                </c:pt>
                <c:pt idx="3">
                  <c:v>-0.14781538424879551</c:v>
                </c:pt>
                <c:pt idx="4">
                  <c:v>-2.5428530642944067E-2</c:v>
                </c:pt>
                <c:pt idx="5">
                  <c:v>-3.3859145884635261E-2</c:v>
                </c:pt>
                <c:pt idx="6">
                  <c:v>-4.2677652989524757E-2</c:v>
                </c:pt>
                <c:pt idx="7">
                  <c:v>5.0171712777255448E-2</c:v>
                </c:pt>
                <c:pt idx="8">
                  <c:v>-8.5345110111271341E-2</c:v>
                </c:pt>
                <c:pt idx="9">
                  <c:v>-6.8742949475920689E-2</c:v>
                </c:pt>
                <c:pt idx="10">
                  <c:v>1.1271749009169297E-2</c:v>
                </c:pt>
                <c:pt idx="11">
                  <c:v>5.8044606622338485E-3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6032"/>
        <c:axId val="10997328"/>
      </c:barChart>
      <c:catAx>
        <c:axId val="11006032"/>
        <c:scaling>
          <c:orientation val="minMax"/>
        </c:scaling>
        <c:delete val="0"/>
        <c:axPos val="b"/>
        <c:majorTickMark val="out"/>
        <c:minorTickMark val="none"/>
        <c:tickLblPos val="low"/>
        <c:crossAx val="10997328"/>
        <c:crosses val="autoZero"/>
        <c:auto val="1"/>
        <c:lblAlgn val="ctr"/>
        <c:lblOffset val="100"/>
        <c:noMultiLvlLbl val="0"/>
      </c:catAx>
      <c:valAx>
        <c:axId val="109973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00603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'white-noise'!$B$2:$B$257</c:f>
              <c:numCache>
                <c:formatCode>0.0000</c:formatCode>
                <c:ptCount val="256"/>
                <c:pt idx="0">
                  <c:v>-4.7236608224920928</c:v>
                </c:pt>
                <c:pt idx="1">
                  <c:v>-2.3140273697208613</c:v>
                </c:pt>
                <c:pt idx="2">
                  <c:v>2.1212872525211424</c:v>
                </c:pt>
                <c:pt idx="3">
                  <c:v>-0.35320567803864833</c:v>
                </c:pt>
                <c:pt idx="4">
                  <c:v>2.0058587324456312</c:v>
                </c:pt>
                <c:pt idx="5">
                  <c:v>-1.5210616766125895</c:v>
                </c:pt>
                <c:pt idx="6">
                  <c:v>-3.656018634501379</c:v>
                </c:pt>
                <c:pt idx="7">
                  <c:v>-1.2927694115205668</c:v>
                </c:pt>
                <c:pt idx="8">
                  <c:v>-5.7963097788160667</c:v>
                </c:pt>
                <c:pt idx="9">
                  <c:v>0.38719917938578874</c:v>
                </c:pt>
                <c:pt idx="10">
                  <c:v>0.91126594270463102</c:v>
                </c:pt>
                <c:pt idx="11">
                  <c:v>0.91439005700522102</c:v>
                </c:pt>
                <c:pt idx="12">
                  <c:v>-3.6139454095973633</c:v>
                </c:pt>
                <c:pt idx="13">
                  <c:v>-1.4250088042899733</c:v>
                </c:pt>
                <c:pt idx="14">
                  <c:v>0.98048758445656858</c:v>
                </c:pt>
                <c:pt idx="15">
                  <c:v>-3.7980498746037483E-2</c:v>
                </c:pt>
                <c:pt idx="16">
                  <c:v>-1.4262946024246048</c:v>
                </c:pt>
                <c:pt idx="17">
                  <c:v>0.93556991487275809</c:v>
                </c:pt>
                <c:pt idx="18">
                  <c:v>2.2091307982918806</c:v>
                </c:pt>
                <c:pt idx="19">
                  <c:v>4.7850789997028187E-2</c:v>
                </c:pt>
                <c:pt idx="20">
                  <c:v>-2.8869749257864896</c:v>
                </c:pt>
                <c:pt idx="21">
                  <c:v>3.0730302569281776</c:v>
                </c:pt>
                <c:pt idx="22">
                  <c:v>-0.23006577976047993</c:v>
                </c:pt>
                <c:pt idx="23">
                  <c:v>-2.8928138817718718</c:v>
                </c:pt>
                <c:pt idx="24">
                  <c:v>-2.0674065126513597</c:v>
                </c:pt>
                <c:pt idx="25">
                  <c:v>-0.79393089436052833</c:v>
                </c:pt>
                <c:pt idx="26">
                  <c:v>0.70702526500099339</c:v>
                </c:pt>
                <c:pt idx="27">
                  <c:v>-3.0479282031592447</c:v>
                </c:pt>
                <c:pt idx="28">
                  <c:v>-2.4224641492764931</c:v>
                </c:pt>
                <c:pt idx="29">
                  <c:v>1.7251215922442498</c:v>
                </c:pt>
                <c:pt idx="30">
                  <c:v>-8.964270818978548</c:v>
                </c:pt>
                <c:pt idx="31">
                  <c:v>2.0898755792586599</c:v>
                </c:pt>
                <c:pt idx="32">
                  <c:v>-4.1988778320956044</c:v>
                </c:pt>
                <c:pt idx="33">
                  <c:v>0.73608362072263844</c:v>
                </c:pt>
                <c:pt idx="34">
                  <c:v>-1.5062050806591287</c:v>
                </c:pt>
                <c:pt idx="35">
                  <c:v>1.8495506992621813</c:v>
                </c:pt>
                <c:pt idx="36">
                  <c:v>-1.6413127923442516</c:v>
                </c:pt>
                <c:pt idx="37">
                  <c:v>-3.564184680726612</c:v>
                </c:pt>
                <c:pt idx="38">
                  <c:v>0.86139948507479858</c:v>
                </c:pt>
                <c:pt idx="39">
                  <c:v>-2.2621452444582246</c:v>
                </c:pt>
                <c:pt idx="40">
                  <c:v>0.38465486795757897</c:v>
                </c:pt>
                <c:pt idx="41">
                  <c:v>-2.4801443032629322</c:v>
                </c:pt>
                <c:pt idx="42">
                  <c:v>-8.8334672909695655E-3</c:v>
                </c:pt>
                <c:pt idx="43">
                  <c:v>4.2179021875199396</c:v>
                </c:pt>
                <c:pt idx="44">
                  <c:v>-5.3580060921376571</c:v>
                </c:pt>
                <c:pt idx="45">
                  <c:v>-3.0494629754684865</c:v>
                </c:pt>
                <c:pt idx="46">
                  <c:v>-4.5690921979257837</c:v>
                </c:pt>
                <c:pt idx="47">
                  <c:v>-5.0054859457304701</c:v>
                </c:pt>
                <c:pt idx="48">
                  <c:v>5.6356839195359498</c:v>
                </c:pt>
                <c:pt idx="49">
                  <c:v>-4.6429386202362366</c:v>
                </c:pt>
                <c:pt idx="50">
                  <c:v>-1.742205313348677</c:v>
                </c:pt>
                <c:pt idx="51">
                  <c:v>-0.41892462832038291</c:v>
                </c:pt>
                <c:pt idx="52">
                  <c:v>-4.2862029658863321</c:v>
                </c:pt>
                <c:pt idx="53">
                  <c:v>0.23006577976047993</c:v>
                </c:pt>
                <c:pt idx="54">
                  <c:v>-0.32248635761789046</c:v>
                </c:pt>
                <c:pt idx="55">
                  <c:v>-1.6319881979143247</c:v>
                </c:pt>
                <c:pt idx="56">
                  <c:v>7.1902650233823806</c:v>
                </c:pt>
                <c:pt idx="57">
                  <c:v>0.86857880887691863</c:v>
                </c:pt>
                <c:pt idx="58">
                  <c:v>-4.1739599510037806</c:v>
                </c:pt>
                <c:pt idx="59">
                  <c:v>1.6594640328548849</c:v>
                </c:pt>
                <c:pt idx="60">
                  <c:v>-3.5327730074641295</c:v>
                </c:pt>
                <c:pt idx="61">
                  <c:v>-1.2293423878873</c:v>
                </c:pt>
                <c:pt idx="62">
                  <c:v>2.9473631002474576</c:v>
                </c:pt>
                <c:pt idx="63">
                  <c:v>2.9067291507089976</c:v>
                </c:pt>
                <c:pt idx="64">
                  <c:v>7.0233363658189774</c:v>
                </c:pt>
                <c:pt idx="65">
                  <c:v>2.2884614736540243</c:v>
                </c:pt>
                <c:pt idx="66">
                  <c:v>-4.775897650688421</c:v>
                </c:pt>
                <c:pt idx="67">
                  <c:v>0.56221097111119889</c:v>
                </c:pt>
                <c:pt idx="68">
                  <c:v>1.0996677701768931</c:v>
                </c:pt>
                <c:pt idx="69">
                  <c:v>-8.4932253230363131</c:v>
                </c:pt>
                <c:pt idx="70">
                  <c:v>-0.6728578227921389</c:v>
                </c:pt>
                <c:pt idx="71">
                  <c:v>1.3567796486313455</c:v>
                </c:pt>
                <c:pt idx="72">
                  <c:v>-4.5934029913041741</c:v>
                </c:pt>
                <c:pt idx="73">
                  <c:v>4.2117426346521825</c:v>
                </c:pt>
                <c:pt idx="74">
                  <c:v>-3.618692971940618</c:v>
                </c:pt>
                <c:pt idx="75">
                  <c:v>-2.0960214897058904</c:v>
                </c:pt>
                <c:pt idx="76">
                  <c:v>-2.4323344405274838</c:v>
                </c:pt>
                <c:pt idx="77">
                  <c:v>-1.554035407025367</c:v>
                </c:pt>
                <c:pt idx="78">
                  <c:v>-0.76758055911341216</c:v>
                </c:pt>
                <c:pt idx="79">
                  <c:v>-0.668151187710464</c:v>
                </c:pt>
                <c:pt idx="80">
                  <c:v>1.2241036984050879</c:v>
                </c:pt>
                <c:pt idx="81">
                  <c:v>6.1245191318448633</c:v>
                </c:pt>
                <c:pt idx="82">
                  <c:v>0.67003384174313396</c:v>
                </c:pt>
                <c:pt idx="83">
                  <c:v>-1.702696863503661</c:v>
                </c:pt>
                <c:pt idx="84">
                  <c:v>-0.72591660682519432</c:v>
                </c:pt>
                <c:pt idx="85">
                  <c:v>0.56991893870872445</c:v>
                </c:pt>
                <c:pt idx="86">
                  <c:v>2.696424417081289E-2</c:v>
                </c:pt>
                <c:pt idx="87">
                  <c:v>2.6931570573651697</c:v>
                </c:pt>
                <c:pt idx="88">
                  <c:v>2.8884346647828352</c:v>
                </c:pt>
                <c:pt idx="89">
                  <c:v>1.5753346360725118</c:v>
                </c:pt>
                <c:pt idx="90">
                  <c:v>0.1176454134110827</c:v>
                </c:pt>
                <c:pt idx="91">
                  <c:v>2.3631605472473893</c:v>
                </c:pt>
                <c:pt idx="92">
                  <c:v>-0.68203917180653661</c:v>
                </c:pt>
                <c:pt idx="93">
                  <c:v>-7.9723031376488507</c:v>
                </c:pt>
                <c:pt idx="94">
                  <c:v>-7.0162423071451485</c:v>
                </c:pt>
                <c:pt idx="95">
                  <c:v>0.25700273909023963</c:v>
                </c:pt>
                <c:pt idx="96">
                  <c:v>-3.4590084396768361</c:v>
                </c:pt>
                <c:pt idx="97">
                  <c:v>8.1688631325960159</c:v>
                </c:pt>
                <c:pt idx="98">
                  <c:v>0.35528273656382225</c:v>
                </c:pt>
                <c:pt idx="99">
                  <c:v>0.78205516729212832</c:v>
                </c:pt>
                <c:pt idx="100">
                  <c:v>-2.6376460482424591</c:v>
                </c:pt>
                <c:pt idx="101">
                  <c:v>-5.1149254431948066</c:v>
                </c:pt>
                <c:pt idx="102">
                  <c:v>4.9457185014034621E-2</c:v>
                </c:pt>
                <c:pt idx="103">
                  <c:v>4.419680408318527</c:v>
                </c:pt>
                <c:pt idx="104">
                  <c:v>-4.5545084503828548</c:v>
                </c:pt>
                <c:pt idx="105">
                  <c:v>-0.4404864739626646</c:v>
                </c:pt>
                <c:pt idx="106">
                  <c:v>-0.11856627679662779</c:v>
                </c:pt>
                <c:pt idx="107">
                  <c:v>2.2884614736540243</c:v>
                </c:pt>
                <c:pt idx="108">
                  <c:v>-1.5111538687051507</c:v>
                </c:pt>
                <c:pt idx="109">
                  <c:v>5.9360081650083885</c:v>
                </c:pt>
                <c:pt idx="110">
                  <c:v>-2.1633400137943681</c:v>
                </c:pt>
                <c:pt idx="111">
                  <c:v>-5.5432428780477494</c:v>
                </c:pt>
                <c:pt idx="112">
                  <c:v>-1.5808700482011773</c:v>
                </c:pt>
                <c:pt idx="113">
                  <c:v>3.5131074582750443</c:v>
                </c:pt>
                <c:pt idx="114">
                  <c:v>-0.46462673708447255</c:v>
                </c:pt>
                <c:pt idx="115">
                  <c:v>-5.2730956667801365</c:v>
                </c:pt>
                <c:pt idx="116">
                  <c:v>-1.006670800052234</c:v>
                </c:pt>
                <c:pt idx="117">
                  <c:v>0.60758566178265028</c:v>
                </c:pt>
                <c:pt idx="118">
                  <c:v>-4.6157629185472615</c:v>
                </c:pt>
                <c:pt idx="119">
                  <c:v>0.94569259090349078</c:v>
                </c:pt>
                <c:pt idx="120">
                  <c:v>-1.1800864285760326</c:v>
                </c:pt>
                <c:pt idx="121">
                  <c:v>-2.9384477784333285</c:v>
                </c:pt>
                <c:pt idx="122">
                  <c:v>0.8910956239560619</c:v>
                </c:pt>
                <c:pt idx="123">
                  <c:v>-0.30102683012955822</c:v>
                </c:pt>
                <c:pt idx="124">
                  <c:v>-4.0690019886824302</c:v>
                </c:pt>
                <c:pt idx="125">
                  <c:v>4.6142622522893362</c:v>
                </c:pt>
                <c:pt idx="126">
                  <c:v>-4.3338695832062513</c:v>
                </c:pt>
                <c:pt idx="127">
                  <c:v>-0.42634269448171835</c:v>
                </c:pt>
                <c:pt idx="128">
                  <c:v>6.0143975133541971</c:v>
                </c:pt>
                <c:pt idx="129">
                  <c:v>-6.0195543483132496</c:v>
                </c:pt>
                <c:pt idx="130">
                  <c:v>1.8528828604758019</c:v>
                </c:pt>
                <c:pt idx="131">
                  <c:v>-2.3335428522841539</c:v>
                </c:pt>
                <c:pt idx="132">
                  <c:v>5.9973717725370079</c:v>
                </c:pt>
                <c:pt idx="133">
                  <c:v>-1.0974611086567165</c:v>
                </c:pt>
                <c:pt idx="134">
                  <c:v>2.5836902750597801</c:v>
                </c:pt>
                <c:pt idx="135">
                  <c:v>0.16175818018382415</c:v>
                </c:pt>
                <c:pt idx="136">
                  <c:v>-2.3750703803671058</c:v>
                </c:pt>
                <c:pt idx="137">
                  <c:v>-5.1110100685036741</c:v>
                </c:pt>
                <c:pt idx="138">
                  <c:v>-5.4003794502932578</c:v>
                </c:pt>
                <c:pt idx="139">
                  <c:v>-2.6046791390399449E-2</c:v>
                </c:pt>
                <c:pt idx="140">
                  <c:v>1.2925170267408248</c:v>
                </c:pt>
                <c:pt idx="141">
                  <c:v>-0.5788001544715371</c:v>
                </c:pt>
                <c:pt idx="142">
                  <c:v>-4.1945941120502539</c:v>
                </c:pt>
                <c:pt idx="143">
                  <c:v>1.0334167654946214</c:v>
                </c:pt>
                <c:pt idx="144">
                  <c:v>5.4202155297389254</c:v>
                </c:pt>
                <c:pt idx="145">
                  <c:v>2.4479891180817503</c:v>
                </c:pt>
                <c:pt idx="146">
                  <c:v>6.408881745301187</c:v>
                </c:pt>
                <c:pt idx="147">
                  <c:v>-4.2462033889023587E-3</c:v>
                </c:pt>
                <c:pt idx="148">
                  <c:v>3.0131400308164302</c:v>
                </c:pt>
                <c:pt idx="149">
                  <c:v>-2.797814886434935</c:v>
                </c:pt>
                <c:pt idx="150">
                  <c:v>-6.0476850194390863E-2</c:v>
                </c:pt>
                <c:pt idx="151">
                  <c:v>3.6715027817990631</c:v>
                </c:pt>
                <c:pt idx="152">
                  <c:v>-1.8119521882908884</c:v>
                </c:pt>
                <c:pt idx="153">
                  <c:v>-5.1031929615419358</c:v>
                </c:pt>
                <c:pt idx="154">
                  <c:v>0.11006704880855978</c:v>
                </c:pt>
                <c:pt idx="155">
                  <c:v>0.75193952397967223</c:v>
                </c:pt>
                <c:pt idx="156">
                  <c:v>2.6801353669725358</c:v>
                </c:pt>
                <c:pt idx="157">
                  <c:v>-0.71363501774612814</c:v>
                </c:pt>
                <c:pt idx="158">
                  <c:v>-6.0016418501618318E-2</c:v>
                </c:pt>
                <c:pt idx="159">
                  <c:v>-0.54260340220935177</c:v>
                </c:pt>
                <c:pt idx="160">
                  <c:v>-2.524011506466195</c:v>
                </c:pt>
                <c:pt idx="161">
                  <c:v>-3.0804039852228016</c:v>
                </c:pt>
                <c:pt idx="162">
                  <c:v>5.4260954129858874</c:v>
                </c:pt>
                <c:pt idx="163">
                  <c:v>0.78917992141214199</c:v>
                </c:pt>
                <c:pt idx="164">
                  <c:v>1.6349179077224107</c:v>
                </c:pt>
                <c:pt idx="165">
                  <c:v>-4.0695749703445472</c:v>
                </c:pt>
                <c:pt idx="166">
                  <c:v>-3.5167568057659082</c:v>
                </c:pt>
                <c:pt idx="167">
                  <c:v>-1.9135302409267752</c:v>
                </c:pt>
                <c:pt idx="168">
                  <c:v>-1.3450949154503178</c:v>
                </c:pt>
                <c:pt idx="169">
                  <c:v>0.25308736439910717</c:v>
                </c:pt>
                <c:pt idx="170">
                  <c:v>0.76971218732069246</c:v>
                </c:pt>
                <c:pt idx="171">
                  <c:v>-3.0648925530840643</c:v>
                </c:pt>
                <c:pt idx="172">
                  <c:v>-1.7691695575194899</c:v>
                </c:pt>
                <c:pt idx="173">
                  <c:v>4.2792044041561894</c:v>
                </c:pt>
                <c:pt idx="174">
                  <c:v>-1.1540942068677396</c:v>
                </c:pt>
                <c:pt idx="175">
                  <c:v>-2.2539256860909518</c:v>
                </c:pt>
                <c:pt idx="176">
                  <c:v>3.5781681617663708</c:v>
                </c:pt>
                <c:pt idx="177">
                  <c:v>-1.7151114661828615</c:v>
                </c:pt>
                <c:pt idx="178">
                  <c:v>2.3447364583262242</c:v>
                </c:pt>
                <c:pt idx="179">
                  <c:v>-2.131614564859774</c:v>
                </c:pt>
                <c:pt idx="180">
                  <c:v>-1.1131805877084844</c:v>
                </c:pt>
                <c:pt idx="181">
                  <c:v>-6.016116458340548</c:v>
                </c:pt>
                <c:pt idx="182">
                  <c:v>-4.6782179197180085</c:v>
                </c:pt>
                <c:pt idx="183">
                  <c:v>-4.5407568904920481</c:v>
                </c:pt>
                <c:pt idx="184">
                  <c:v>1.9849721866194159E-2</c:v>
                </c:pt>
                <c:pt idx="185">
                  <c:v>4.1008979678736068</c:v>
                </c:pt>
                <c:pt idx="186">
                  <c:v>1.9724041067092912</c:v>
                </c:pt>
                <c:pt idx="187">
                  <c:v>3.0467754186247475</c:v>
                </c:pt>
                <c:pt idx="188">
                  <c:v>3.9976112020667642</c:v>
                </c:pt>
                <c:pt idx="189">
                  <c:v>1.5919545148790348</c:v>
                </c:pt>
                <c:pt idx="190">
                  <c:v>0.99793624031008221</c:v>
                </c:pt>
                <c:pt idx="191">
                  <c:v>1.0441397080285242</c:v>
                </c:pt>
                <c:pt idx="192">
                  <c:v>0.75312300396035425</c:v>
                </c:pt>
                <c:pt idx="193">
                  <c:v>-2.3606571630807593</c:v>
                </c:pt>
                <c:pt idx="194">
                  <c:v>-7.15037458576262</c:v>
                </c:pt>
                <c:pt idx="195">
                  <c:v>1.7762772586138453</c:v>
                </c:pt>
                <c:pt idx="196">
                  <c:v>1.9025719666387886</c:v>
                </c:pt>
                <c:pt idx="197">
                  <c:v>-0.66885718297271524</c:v>
                </c:pt>
                <c:pt idx="198">
                  <c:v>-2.851081717381021</c:v>
                </c:pt>
                <c:pt idx="199">
                  <c:v>-2.0849029169767164</c:v>
                </c:pt>
                <c:pt idx="200">
                  <c:v>-0.96790927273104899</c:v>
                </c:pt>
                <c:pt idx="201">
                  <c:v>-2.0531706468318589</c:v>
                </c:pt>
                <c:pt idx="202">
                  <c:v>-0.61555283537018113</c:v>
                </c:pt>
                <c:pt idx="203">
                  <c:v>-1.7259333162655821</c:v>
                </c:pt>
                <c:pt idx="204">
                  <c:v>2.3870211407484021</c:v>
                </c:pt>
                <c:pt idx="205">
                  <c:v>2.3647226043976843</c:v>
                </c:pt>
                <c:pt idx="206">
                  <c:v>-1.0470660072314786</c:v>
                </c:pt>
                <c:pt idx="207">
                  <c:v>-3.9289625419769436</c:v>
                </c:pt>
                <c:pt idx="208">
                  <c:v>-0.44582407099369448</c:v>
                </c:pt>
                <c:pt idx="209">
                  <c:v>-0.39807900975574739</c:v>
                </c:pt>
                <c:pt idx="210">
                  <c:v>2.5344888854306191</c:v>
                </c:pt>
                <c:pt idx="211">
                  <c:v>0.85351075540529564</c:v>
                </c:pt>
                <c:pt idx="212">
                  <c:v>-3.9643987292947713</c:v>
                </c:pt>
                <c:pt idx="213">
                  <c:v>2.6753536985779647</c:v>
                </c:pt>
                <c:pt idx="214">
                  <c:v>4.5801152737112716</c:v>
                </c:pt>
                <c:pt idx="215">
                  <c:v>3.58706301994971</c:v>
                </c:pt>
                <c:pt idx="216">
                  <c:v>-4.1120301830233075</c:v>
                </c:pt>
                <c:pt idx="217">
                  <c:v>3.4594586395542137</c:v>
                </c:pt>
                <c:pt idx="218">
                  <c:v>-2.0401387246238301</c:v>
                </c:pt>
                <c:pt idx="219">
                  <c:v>0.94376218839897774</c:v>
                </c:pt>
                <c:pt idx="220">
                  <c:v>-1.19026026368374</c:v>
                </c:pt>
                <c:pt idx="221">
                  <c:v>-3.0846877052681521</c:v>
                </c:pt>
                <c:pt idx="222">
                  <c:v>2.1464097699208651</c:v>
                </c:pt>
                <c:pt idx="223">
                  <c:v>-3.0408955353777856E-2</c:v>
                </c:pt>
                <c:pt idx="224">
                  <c:v>-3.2717252906877548</c:v>
                </c:pt>
                <c:pt idx="225">
                  <c:v>0.55403916121576913</c:v>
                </c:pt>
                <c:pt idx="226">
                  <c:v>-5.5868440540507436</c:v>
                </c:pt>
                <c:pt idx="227">
                  <c:v>-1.3878639038011897</c:v>
                </c:pt>
                <c:pt idx="228">
                  <c:v>-4.1982639231719077</c:v>
                </c:pt>
                <c:pt idx="229">
                  <c:v>0.2899594164773589</c:v>
                </c:pt>
                <c:pt idx="230">
                  <c:v>0.62024241742619779</c:v>
                </c:pt>
                <c:pt idx="231">
                  <c:v>2.9960870051581878</c:v>
                </c:pt>
                <c:pt idx="232">
                  <c:v>-0.14268607628764585</c:v>
                </c:pt>
                <c:pt idx="233">
                  <c:v>-4.866033123107627</c:v>
                </c:pt>
                <c:pt idx="234">
                  <c:v>-3.3356946005369537</c:v>
                </c:pt>
                <c:pt idx="235">
                  <c:v>-2.5321969587821513</c:v>
                </c:pt>
                <c:pt idx="236">
                  <c:v>-2.0538664102787152E-2</c:v>
                </c:pt>
                <c:pt idx="237">
                  <c:v>-1.161017735284986</c:v>
                </c:pt>
                <c:pt idx="238">
                  <c:v>-1.1741383332264377</c:v>
                </c:pt>
                <c:pt idx="239">
                  <c:v>2.6454290491528809</c:v>
                </c:pt>
                <c:pt idx="240">
                  <c:v>-2.7681699066306464</c:v>
                </c:pt>
                <c:pt idx="241">
                  <c:v>4.0104760046233423</c:v>
                </c:pt>
                <c:pt idx="242">
                  <c:v>-0.6876939551148098</c:v>
                </c:pt>
                <c:pt idx="243">
                  <c:v>2.073525138257537</c:v>
                </c:pt>
                <c:pt idx="244">
                  <c:v>3.8118628253869247</c:v>
                </c:pt>
                <c:pt idx="245">
                  <c:v>-1.8094760889653116</c:v>
                </c:pt>
                <c:pt idx="246">
                  <c:v>-2.5070539777516387</c:v>
                </c:pt>
                <c:pt idx="247">
                  <c:v>-1.0641565495461691</c:v>
                </c:pt>
                <c:pt idx="248">
                  <c:v>-2.255446815979667</c:v>
                </c:pt>
                <c:pt idx="249">
                  <c:v>0.47345679377031047</c:v>
                </c:pt>
                <c:pt idx="250">
                  <c:v>-0.63278775996877812</c:v>
                </c:pt>
                <c:pt idx="251">
                  <c:v>2.1400592231657356</c:v>
                </c:pt>
                <c:pt idx="252">
                  <c:v>-1.7393540474586189</c:v>
                </c:pt>
                <c:pt idx="253">
                  <c:v>0.69078623710083775</c:v>
                </c:pt>
                <c:pt idx="254">
                  <c:v>0.96939857030520216</c:v>
                </c:pt>
                <c:pt idx="255">
                  <c:v>0.83948634710395709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928"/>
        <c:axId val="11004944"/>
      </c:lineChart>
      <c:catAx>
        <c:axId val="11010928"/>
        <c:scaling>
          <c:orientation val="minMax"/>
        </c:scaling>
        <c:delete val="0"/>
        <c:axPos val="b"/>
        <c:majorTickMark val="out"/>
        <c:minorTickMark val="none"/>
        <c:tickLblPos val="low"/>
        <c:crossAx val="11004944"/>
        <c:crosses val="autoZero"/>
        <c:auto val="1"/>
        <c:lblAlgn val="ctr"/>
        <c:lblOffset val="100"/>
        <c:noMultiLvlLbl val="0"/>
      </c:catAx>
      <c:valAx>
        <c:axId val="110049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10109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40</xdr:row>
      <xdr:rowOff>38100</xdr:rowOff>
    </xdr:from>
    <xdr:to>
      <xdr:col>23</xdr:col>
      <xdr:colOff>495300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55</xdr:row>
      <xdr:rowOff>171449</xdr:rowOff>
    </xdr:from>
    <xdr:to>
      <xdr:col>23</xdr:col>
      <xdr:colOff>542925</xdr:colOff>
      <xdr:row>67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1</xdr:row>
      <xdr:rowOff>0</xdr:rowOff>
    </xdr:from>
    <xdr:to>
      <xdr:col>18</xdr:col>
      <xdr:colOff>257174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7"/>
  <sheetViews>
    <sheetView tabSelected="1" workbookViewId="0">
      <selection activeCell="R30" sqref="R30"/>
    </sheetView>
  </sheetViews>
  <sheetFormatPr defaultRowHeight="15" x14ac:dyDescent="0.25"/>
  <cols>
    <col min="4" max="4" width="6" customWidth="1"/>
    <col min="7" max="7" width="12.28515625" customWidth="1"/>
  </cols>
  <sheetData>
    <row r="1" spans="1:2" ht="15.75" thickBot="1" x14ac:dyDescent="0.3">
      <c r="A1" s="7" t="s">
        <v>8</v>
      </c>
      <c r="B1" s="7" t="s">
        <v>6</v>
      </c>
    </row>
    <row r="2" spans="1:2" x14ac:dyDescent="0.25">
      <c r="A2" s="8">
        <v>1</v>
      </c>
      <c r="B2" s="5">
        <v>-4.7236608224920928</v>
      </c>
    </row>
    <row r="3" spans="1:2" x14ac:dyDescent="0.25">
      <c r="A3" s="8">
        <v>2</v>
      </c>
      <c r="B3" s="5">
        <v>-2.3140273697208613</v>
      </c>
    </row>
    <row r="4" spans="1:2" x14ac:dyDescent="0.25">
      <c r="A4" s="8">
        <v>3</v>
      </c>
      <c r="B4" s="5">
        <v>2.1212872525211424</v>
      </c>
    </row>
    <row r="5" spans="1:2" x14ac:dyDescent="0.25">
      <c r="A5" s="8">
        <v>4</v>
      </c>
      <c r="B5" s="5">
        <v>-0.35320567803864833</v>
      </c>
    </row>
    <row r="6" spans="1:2" x14ac:dyDescent="0.25">
      <c r="A6" s="8">
        <v>5</v>
      </c>
      <c r="B6" s="5">
        <v>2.0058587324456312</v>
      </c>
    </row>
    <row r="7" spans="1:2" x14ac:dyDescent="0.25">
      <c r="A7" s="8">
        <v>6</v>
      </c>
      <c r="B7" s="5">
        <v>-1.5210616766125895</v>
      </c>
    </row>
    <row r="8" spans="1:2" x14ac:dyDescent="0.25">
      <c r="A8" s="8">
        <v>7</v>
      </c>
      <c r="B8" s="5">
        <v>-3.656018634501379</v>
      </c>
    </row>
    <row r="9" spans="1:2" x14ac:dyDescent="0.25">
      <c r="A9" s="8">
        <v>8</v>
      </c>
      <c r="B9" s="5">
        <v>-1.2927694115205668</v>
      </c>
    </row>
    <row r="10" spans="1:2" x14ac:dyDescent="0.25">
      <c r="A10" s="8">
        <v>9</v>
      </c>
      <c r="B10" s="5">
        <v>-5.7963097788160667</v>
      </c>
    </row>
    <row r="11" spans="1:2" x14ac:dyDescent="0.25">
      <c r="A11" s="8">
        <v>10</v>
      </c>
      <c r="B11" s="5">
        <v>0.38719917938578874</v>
      </c>
    </row>
    <row r="12" spans="1:2" x14ac:dyDescent="0.25">
      <c r="A12" s="8">
        <v>11</v>
      </c>
      <c r="B12" s="5">
        <v>0.91126594270463102</v>
      </c>
    </row>
    <row r="13" spans="1:2" x14ac:dyDescent="0.25">
      <c r="A13" s="8">
        <v>12</v>
      </c>
      <c r="B13" s="5">
        <v>0.91439005700522102</v>
      </c>
    </row>
    <row r="14" spans="1:2" x14ac:dyDescent="0.25">
      <c r="A14" s="8">
        <v>13</v>
      </c>
      <c r="B14" s="5">
        <v>-3.6139454095973633</v>
      </c>
    </row>
    <row r="15" spans="1:2" x14ac:dyDescent="0.25">
      <c r="A15" s="8">
        <v>14</v>
      </c>
      <c r="B15" s="5">
        <v>-1.4250088042899733</v>
      </c>
    </row>
    <row r="16" spans="1:2" ht="15.75" thickBot="1" x14ac:dyDescent="0.3">
      <c r="A16" s="8">
        <v>15</v>
      </c>
      <c r="B16" s="5">
        <v>0.98048758445656858</v>
      </c>
    </row>
    <row r="17" spans="1:17" ht="15.75" thickBot="1" x14ac:dyDescent="0.3">
      <c r="A17" s="8">
        <v>16</v>
      </c>
      <c r="B17" s="5">
        <v>-3.7980498746037483E-2</v>
      </c>
      <c r="F17" s="9" t="s">
        <v>9</v>
      </c>
      <c r="G17" s="10"/>
      <c r="H17" s="10"/>
      <c r="J17" s="9" t="s">
        <v>19</v>
      </c>
      <c r="K17" s="10"/>
      <c r="L17" s="13"/>
      <c r="M17" s="12">
        <f>0.05</f>
        <v>0.05</v>
      </c>
      <c r="O17" s="2" t="s">
        <v>22</v>
      </c>
      <c r="P17" s="2" t="s">
        <v>23</v>
      </c>
      <c r="Q17" s="2" t="s">
        <v>21</v>
      </c>
    </row>
    <row r="18" spans="1:17" x14ac:dyDescent="0.25">
      <c r="A18" s="8">
        <v>17</v>
      </c>
      <c r="B18" s="5">
        <v>-1.4262946024246048</v>
      </c>
      <c r="J18" s="3" t="s">
        <v>7</v>
      </c>
      <c r="K18" s="3" t="s">
        <v>20</v>
      </c>
      <c r="L18" s="3" t="s">
        <v>21</v>
      </c>
      <c r="O18" s="6" t="s">
        <v>24</v>
      </c>
      <c r="P18" s="15">
        <f>_xll.WNTest('white-noise'!$B$2:$B$257, 1)</f>
        <v>0.40946539337964688</v>
      </c>
      <c r="Q18" s="14" t="b">
        <f>IF($P18 &gt; $M$17, TRUE, FALSE)</f>
        <v>1</v>
      </c>
    </row>
    <row r="19" spans="1:17" x14ac:dyDescent="0.25">
      <c r="A19" s="8">
        <v>18</v>
      </c>
      <c r="B19" s="5">
        <v>0.93556991487275809</v>
      </c>
      <c r="G19" s="6" t="s">
        <v>10</v>
      </c>
      <c r="H19" s="16">
        <f>AVERAGE(_xll.RMNA('white-noise'!$B$2:$B$257))</f>
        <v>-0.48042168909745442</v>
      </c>
      <c r="J19" s="14">
        <v>0</v>
      </c>
      <c r="K19" s="15">
        <f>_xll.TEST_MEAN('white-noise'!$B$2:$B$257,$J19)</f>
        <v>5.8327383114008266E-3</v>
      </c>
      <c r="L19" s="14" t="b">
        <f>IF($K19 &gt; $M$17/2, FALSE, TRUE)</f>
        <v>1</v>
      </c>
      <c r="O19" s="6" t="s">
        <v>25</v>
      </c>
      <c r="P19" s="15">
        <f>_xll.NormalityTest('white-noise'!$B$2:$B$257, 1)</f>
        <v>0.9040824031368887</v>
      </c>
      <c r="Q19" s="14" t="b">
        <f>IF($P19 &gt; $M$17, TRUE, FALSE)</f>
        <v>1</v>
      </c>
    </row>
    <row r="20" spans="1:17" x14ac:dyDescent="0.25">
      <c r="A20" s="8">
        <v>19</v>
      </c>
      <c r="B20" s="5">
        <v>2.2091307982918806</v>
      </c>
      <c r="G20" s="6" t="s">
        <v>11</v>
      </c>
      <c r="H20" s="16">
        <f>STDEV(_xll.RMNA('white-noise'!$B$2:$B$257))</f>
        <v>3.0257645696829276</v>
      </c>
      <c r="J20" s="14"/>
      <c r="K20" s="15"/>
      <c r="L20" s="14"/>
      <c r="O20" s="6" t="s">
        <v>26</v>
      </c>
      <c r="P20" s="15">
        <f>_xll.ARCHTest('white-noise'!$B$2:$B$257,1)</f>
        <v>0.75574315712240236</v>
      </c>
      <c r="Q20" s="14" t="b">
        <f>IF($P20 &lt; $M$17, TRUE, FALSE)</f>
        <v>0</v>
      </c>
    </row>
    <row r="21" spans="1:17" x14ac:dyDescent="0.25">
      <c r="A21" s="8">
        <v>20</v>
      </c>
      <c r="B21" s="5">
        <v>4.7850789997028187E-2</v>
      </c>
      <c r="G21" s="6" t="s">
        <v>12</v>
      </c>
      <c r="H21" s="11">
        <f>SKEW(_xll.RMNA('white-noise'!$B$2:$B$257))</f>
        <v>6.6038410385116361E-2</v>
      </c>
      <c r="J21" s="14">
        <v>0</v>
      </c>
      <c r="K21" s="15">
        <f>_xll.TEST_SKEW('white-noise'!$B$2:$B$257)</f>
        <v>0.33493761943660871</v>
      </c>
      <c r="L21" s="14" t="b">
        <f>IF($K21 &gt; $M$17/2, FALSE, TRUE)</f>
        <v>0</v>
      </c>
    </row>
    <row r="22" spans="1:17" x14ac:dyDescent="0.25">
      <c r="A22" s="8">
        <v>21</v>
      </c>
      <c r="B22" s="5">
        <v>-2.8869749257864896</v>
      </c>
      <c r="G22" s="6" t="s">
        <v>13</v>
      </c>
      <c r="H22" s="11">
        <f>KURT(_xll.RMNA('white-noise'!$B$2:$B$257))</f>
        <v>6.5438884049453527E-2</v>
      </c>
      <c r="J22" s="14">
        <v>0</v>
      </c>
      <c r="K22" s="15">
        <f>_xll.TEST_XKURT('white-noise'!$B$2:$B$257)</f>
        <v>0.47771643378847622</v>
      </c>
      <c r="L22" s="14" t="b">
        <f>IF($K22 &gt; $M$17/2, FALSE, TRUE)</f>
        <v>0</v>
      </c>
    </row>
    <row r="23" spans="1:17" x14ac:dyDescent="0.25">
      <c r="A23" s="8">
        <v>22</v>
      </c>
      <c r="B23" s="5">
        <v>3.0730302569281776</v>
      </c>
      <c r="G23" s="6"/>
      <c r="H23" s="16"/>
    </row>
    <row r="24" spans="1:17" x14ac:dyDescent="0.25">
      <c r="A24" s="8">
        <v>23</v>
      </c>
      <c r="B24" s="5">
        <v>-0.23006577976047993</v>
      </c>
      <c r="G24" s="6" t="s">
        <v>14</v>
      </c>
      <c r="H24" s="16">
        <f>MEDIAN(_xll.RMNA('white-noise'!$B$2:$B$257))</f>
        <v>-0.43341458422219148</v>
      </c>
    </row>
    <row r="25" spans="1:17" x14ac:dyDescent="0.25">
      <c r="A25" s="8">
        <v>24</v>
      </c>
      <c r="B25" s="5">
        <v>-2.8928138817718718</v>
      </c>
      <c r="G25" s="6" t="s">
        <v>15</v>
      </c>
      <c r="H25" s="16">
        <f>MIN(_xll.RMNA('white-noise'!$B$2:$B$257))</f>
        <v>-8.964270818978548</v>
      </c>
    </row>
    <row r="26" spans="1:17" x14ac:dyDescent="0.25">
      <c r="A26" s="8">
        <v>25</v>
      </c>
      <c r="B26" s="5">
        <v>-2.0674065126513597</v>
      </c>
      <c r="G26" s="6" t="s">
        <v>16</v>
      </c>
      <c r="H26" s="16">
        <f>MAX(_xll.RMNA('white-noise'!$B$2:$B$257))</f>
        <v>8.1688631325960159</v>
      </c>
    </row>
    <row r="27" spans="1:17" x14ac:dyDescent="0.25">
      <c r="A27" s="8">
        <v>26</v>
      </c>
      <c r="B27" s="5">
        <v>-0.79393089436052833</v>
      </c>
      <c r="G27" s="6" t="s">
        <v>17</v>
      </c>
      <c r="H27" s="16">
        <f>QUARTILE(_xll.RMNA('white-noise'!$B$2:$B$257),1)</f>
        <v>-2.4249317220892408</v>
      </c>
    </row>
    <row r="28" spans="1:17" x14ac:dyDescent="0.25">
      <c r="A28" s="8">
        <v>27</v>
      </c>
      <c r="B28" s="5">
        <v>0.70702526500099339</v>
      </c>
      <c r="G28" s="6" t="s">
        <v>18</v>
      </c>
      <c r="H28" s="16">
        <f>QUARTILE(_xll.RMNA('white-noise'!$B$2:$B$257),3)</f>
        <v>1.308582682213455</v>
      </c>
    </row>
    <row r="29" spans="1:17" x14ac:dyDescent="0.25">
      <c r="A29" s="8">
        <v>28</v>
      </c>
      <c r="B29" s="5">
        <v>-3.0479282031592447</v>
      </c>
    </row>
    <row r="30" spans="1:17" ht="15.75" thickBot="1" x14ac:dyDescent="0.3">
      <c r="A30" s="8">
        <v>29</v>
      </c>
      <c r="B30" s="5">
        <v>-2.4224641492764931</v>
      </c>
      <c r="E30" s="29" t="s">
        <v>33</v>
      </c>
      <c r="H30" s="17" t="s">
        <v>27</v>
      </c>
      <c r="I30" s="17"/>
      <c r="J30" s="18"/>
    </row>
    <row r="31" spans="1:17" ht="15.75" thickBot="1" x14ac:dyDescent="0.3">
      <c r="A31" s="8">
        <v>30</v>
      </c>
      <c r="B31" s="5">
        <v>1.7251215922442498</v>
      </c>
      <c r="E31" s="19"/>
      <c r="F31" s="7" t="s">
        <v>34</v>
      </c>
      <c r="G31" s="19"/>
      <c r="H31" s="7" t="s">
        <v>3</v>
      </c>
      <c r="I31" s="7" t="s">
        <v>4</v>
      </c>
      <c r="J31" s="20" t="s">
        <v>28</v>
      </c>
      <c r="K31" s="21">
        <v>0.05</v>
      </c>
    </row>
    <row r="32" spans="1:17" x14ac:dyDescent="0.25">
      <c r="A32" s="8">
        <v>31</v>
      </c>
      <c r="B32" s="5">
        <v>-8.964270818978548</v>
      </c>
      <c r="E32" s="6" t="s">
        <v>29</v>
      </c>
      <c r="F32" s="22">
        <f>_xll.Hurst($B$2:$B$257,$K$31,1)</f>
        <v>0.47321536736671388</v>
      </c>
      <c r="G32" s="23"/>
      <c r="H32" s="23"/>
      <c r="I32" s="23"/>
      <c r="J32" s="23"/>
    </row>
    <row r="33" spans="1:12" x14ac:dyDescent="0.25">
      <c r="A33" s="8">
        <v>32</v>
      </c>
      <c r="B33" s="5">
        <v>2.0898755792586599</v>
      </c>
      <c r="E33" s="24" t="s">
        <v>30</v>
      </c>
      <c r="F33" s="25"/>
      <c r="G33" s="25"/>
    </row>
    <row r="34" spans="1:12" x14ac:dyDescent="0.25">
      <c r="A34" s="8">
        <v>33</v>
      </c>
      <c r="B34" s="5">
        <v>-4.1988778320956044</v>
      </c>
      <c r="E34" s="6" t="s">
        <v>31</v>
      </c>
      <c r="F34" s="22">
        <f>_xll.Hurst($B$2:$B$257,$K$31,2)</f>
        <v>0.41480306242804615</v>
      </c>
      <c r="J34" s="26" t="b">
        <f>AND(F34&lt;H35,F34&gt;I35)</f>
        <v>1</v>
      </c>
    </row>
    <row r="35" spans="1:12" x14ac:dyDescent="0.25">
      <c r="A35" s="8">
        <v>34</v>
      </c>
      <c r="B35" s="5">
        <v>0.73608362072263844</v>
      </c>
      <c r="E35" s="6" t="s">
        <v>32</v>
      </c>
      <c r="F35" s="22">
        <f>_xll.Hurst($B$2:$B$257,$K$31,3)</f>
        <v>0.58564940216926342</v>
      </c>
      <c r="G35" s="27"/>
      <c r="H35" s="22">
        <f>_xll.Hurst($B$2:$B$257,$K$31,4)</f>
        <v>0.79196672440982196</v>
      </c>
      <c r="I35" s="22">
        <f>_xll.Hurst($B$2:$B$257,$K$31,5)</f>
        <v>0.18534810875222102</v>
      </c>
      <c r="J35" s="22"/>
      <c r="K35" s="28"/>
    </row>
    <row r="36" spans="1:12" x14ac:dyDescent="0.25">
      <c r="A36" s="8">
        <v>35</v>
      </c>
      <c r="B36" s="5">
        <v>-1.5062050806591287</v>
      </c>
    </row>
    <row r="37" spans="1:12" x14ac:dyDescent="0.25">
      <c r="A37" s="8">
        <v>36</v>
      </c>
      <c r="B37" s="5">
        <v>1.8495506992621813</v>
      </c>
    </row>
    <row r="38" spans="1:12" x14ac:dyDescent="0.25">
      <c r="A38" s="8">
        <v>37</v>
      </c>
      <c r="B38" s="5">
        <v>-1.6413127923442516</v>
      </c>
    </row>
    <row r="39" spans="1:12" x14ac:dyDescent="0.25">
      <c r="A39" s="8">
        <v>38</v>
      </c>
      <c r="B39" s="5">
        <v>-3.564184680726612</v>
      </c>
    </row>
    <row r="40" spans="1:12" ht="15.75" thickBot="1" x14ac:dyDescent="0.3">
      <c r="A40" s="8">
        <v>39</v>
      </c>
      <c r="B40" s="5">
        <v>0.86139948507479858</v>
      </c>
      <c r="F40" s="1" t="s">
        <v>0</v>
      </c>
    </row>
    <row r="41" spans="1:12" ht="15.75" thickBot="1" x14ac:dyDescent="0.3">
      <c r="A41" s="8">
        <v>40</v>
      </c>
      <c r="B41" s="5">
        <v>-2.2621452444582246</v>
      </c>
      <c r="F41" s="2" t="s">
        <v>1</v>
      </c>
      <c r="G41" s="2" t="s">
        <v>2</v>
      </c>
      <c r="H41" s="2" t="s">
        <v>3</v>
      </c>
      <c r="I41" s="2" t="s">
        <v>4</v>
      </c>
      <c r="J41" s="2" t="s">
        <v>5</v>
      </c>
      <c r="K41" s="2" t="s">
        <v>3</v>
      </c>
      <c r="L41" s="2" t="s">
        <v>4</v>
      </c>
    </row>
    <row r="42" spans="1:12" x14ac:dyDescent="0.25">
      <c r="A42" s="8">
        <v>41</v>
      </c>
      <c r="B42" s="5">
        <v>0.38465486795757897</v>
      </c>
      <c r="F42" s="3">
        <v>1</v>
      </c>
      <c r="G42" s="4">
        <f>_xll.ACF('white-noise'!$B$2:$B$257,1,$F42)</f>
        <v>-1.8527277923544503E-2</v>
      </c>
      <c r="H42" s="4">
        <f>_xll.ACFCI('white-noise'!$B$2:$B$257,1,$F42,0.05,1)</f>
        <v>0.122737705677102</v>
      </c>
      <c r="I42" s="4">
        <f>_xll.ACFCI('white-noise'!$B$2:$B$257,1,$F42,0.05,0)</f>
        <v>-0.122737705677102</v>
      </c>
      <c r="J42" s="4">
        <f>_xll.PACF('white-noise'!$B$2:$B$257,1,$F42)</f>
        <v>-1.846233125734402E-2</v>
      </c>
      <c r="K42" s="4">
        <f>_xll.PACFCI('white-noise'!$B$2:$B$257,1,$F42,0.05,1)</f>
        <v>0.122737705677102</v>
      </c>
      <c r="L42" s="4">
        <f>_xll.PACFCI('white-noise'!$B$2:$B$257,1,$F42,0.05,0)</f>
        <v>-0.122737705677102</v>
      </c>
    </row>
    <row r="43" spans="1:12" x14ac:dyDescent="0.25">
      <c r="A43" s="8">
        <v>42</v>
      </c>
      <c r="B43" s="5">
        <v>-2.4801443032629322</v>
      </c>
      <c r="F43" s="3">
        <v>2</v>
      </c>
      <c r="G43" s="4">
        <f>_xll.ACF('white-noise'!$B$2:$B$257,1,$F43)</f>
        <v>-2.802486605871559E-3</v>
      </c>
      <c r="H43" s="4">
        <f>_xll.ACFCI('white-noise'!$B$2:$B$257,1,$F43,0.05,1)</f>
        <v>0.12297907799613728</v>
      </c>
      <c r="I43" s="4">
        <f>_xll.ACFCI('white-noise'!$B$2:$B$257,1,$F43,0.05,0)</f>
        <v>-0.12297907799613728</v>
      </c>
      <c r="J43" s="4">
        <f>_xll.PACF('white-noise'!$B$2:$B$257,1,$F43)</f>
        <v>-3.2177148582437699E-3</v>
      </c>
      <c r="K43" s="4">
        <f>_xll.PACFCI('white-noise'!$B$2:$B$257,1,$F43,0.05,1)</f>
        <v>0.12297907799613728</v>
      </c>
      <c r="L43" s="4">
        <f>_xll.PACFCI('white-noise'!$B$2:$B$257,1,$F43,0.05,0)</f>
        <v>-0.12297907799613728</v>
      </c>
    </row>
    <row r="44" spans="1:12" x14ac:dyDescent="0.25">
      <c r="A44" s="8">
        <v>43</v>
      </c>
      <c r="B44" s="5">
        <v>-8.8334672909695655E-3</v>
      </c>
      <c r="F44" s="3">
        <v>3</v>
      </c>
      <c r="G44" s="4">
        <f>_xll.ACF('white-noise'!$B$2:$B$257,1,$F44)</f>
        <v>-9.7416411158713339E-3</v>
      </c>
      <c r="H44" s="4">
        <f>_xll.ACFCI('white-noise'!$B$2:$B$257,1,$F44,0.05,1)</f>
        <v>0.12326385381665654</v>
      </c>
      <c r="I44" s="4">
        <f>_xll.ACFCI('white-noise'!$B$2:$B$257,1,$F44,0.05,0)</f>
        <v>-0.12326385381665654</v>
      </c>
      <c r="J44" s="4">
        <f>_xll.PACF('white-noise'!$B$2:$B$257,1,$F44)</f>
        <v>-9.7371804541056314E-3</v>
      </c>
      <c r="K44" s="4">
        <f>_xll.PACFCI('white-noise'!$B$2:$B$257,1,$F44,0.05,1)</f>
        <v>0.1232218799659716</v>
      </c>
      <c r="L44" s="4">
        <f>_xll.PACFCI('white-noise'!$B$2:$B$257,1,$F44,0.05,0)</f>
        <v>-0.1232218799659716</v>
      </c>
    </row>
    <row r="45" spans="1:12" x14ac:dyDescent="0.25">
      <c r="A45" s="8">
        <v>44</v>
      </c>
      <c r="B45" s="5">
        <v>4.2179021875199396</v>
      </c>
      <c r="F45" s="3">
        <v>4</v>
      </c>
      <c r="G45" s="4">
        <f>_xll.ACF('white-noise'!$B$2:$B$257,1,$F45)</f>
        <v>-0.1480646510758985</v>
      </c>
      <c r="H45" s="4">
        <f>_xll.ACFCI('white-noise'!$B$2:$B$257,1,$F45,0.05,1)</f>
        <v>0.12350916126754397</v>
      </c>
      <c r="I45" s="4">
        <f>_xll.ACFCI('white-noise'!$B$2:$B$257,1,$F45,0.05,0)</f>
        <v>-0.12350916126754397</v>
      </c>
      <c r="J45" s="4">
        <f>_xll.PACF('white-noise'!$B$2:$B$257,1,$F45)</f>
        <v>-0.14781538424879551</v>
      </c>
      <c r="K45" s="4">
        <f>_xll.PACFCI('white-noise'!$B$2:$B$257,1,$F45,0.05,1)</f>
        <v>0.12346612575562441</v>
      </c>
      <c r="L45" s="4">
        <f>_xll.PACFCI('white-noise'!$B$2:$B$257,1,$F45,0.05,0)</f>
        <v>-0.12346612575562441</v>
      </c>
    </row>
    <row r="46" spans="1:12" x14ac:dyDescent="0.25">
      <c r="A46" s="8">
        <v>45</v>
      </c>
      <c r="B46" s="5">
        <v>-5.3580060921376571</v>
      </c>
      <c r="F46" s="3">
        <v>5</v>
      </c>
      <c r="G46" s="4">
        <f>_xll.ACF('white-noise'!$B$2:$B$257,1,$F46)</f>
        <v>-1.9041960423485868E-2</v>
      </c>
      <c r="H46" s="4">
        <f>_xll.ACFCI('white-noise'!$B$2:$B$257,1,$F46,0.05,1)</f>
        <v>0.12376657409234296</v>
      </c>
      <c r="I46" s="4">
        <f>_xll.ACFCI('white-noise'!$B$2:$B$257,1,$F46,0.05,0)</f>
        <v>-0.12376657409234296</v>
      </c>
      <c r="J46" s="4">
        <f>_xll.PACF('white-noise'!$B$2:$B$257,1,$F46)</f>
        <v>-2.5428530642944067E-2</v>
      </c>
      <c r="K46" s="4">
        <f>_xll.PACFCI('white-noise'!$B$2:$B$257,1,$F46,0.05,1)</f>
        <v>0.1237118297314951</v>
      </c>
      <c r="L46" s="4">
        <f>_xll.PACFCI('white-noise'!$B$2:$B$257,1,$F46,0.05,0)</f>
        <v>-0.1237118297314951</v>
      </c>
    </row>
    <row r="47" spans="1:12" x14ac:dyDescent="0.25">
      <c r="A47" s="8">
        <v>46</v>
      </c>
      <c r="B47" s="5">
        <v>-3.0494629754684865</v>
      </c>
      <c r="F47" s="3">
        <v>6</v>
      </c>
      <c r="G47" s="4">
        <f>_xll.ACF('white-noise'!$B$2:$B$257,1,$F47)</f>
        <v>-3.1339518030534405E-2</v>
      </c>
      <c r="H47" s="4">
        <f>_xll.ACFCI('white-noise'!$B$2:$B$257,1,$F47,0.05,1)</f>
        <v>0.12666185623192477</v>
      </c>
      <c r="I47" s="4">
        <f>_xll.ACFCI('white-noise'!$B$2:$B$257,1,$F47,0.05,0)</f>
        <v>-0.12666185623192477</v>
      </c>
      <c r="J47" s="4">
        <f>_xll.PACF('white-noise'!$B$2:$B$257,1,$F47)</f>
        <v>-3.3859145884635261E-2</v>
      </c>
      <c r="K47" s="4">
        <f>_xll.PACFCI('white-noise'!$B$2:$B$257,1,$F47,0.05,1)</f>
        <v>0.12395900646091228</v>
      </c>
      <c r="L47" s="4">
        <f>_xll.PACFCI('white-noise'!$B$2:$B$257,1,$F47,0.05,0)</f>
        <v>-0.12395900646091228</v>
      </c>
    </row>
    <row r="48" spans="1:12" x14ac:dyDescent="0.25">
      <c r="A48" s="8">
        <v>47</v>
      </c>
      <c r="B48" s="5">
        <v>-4.5690921979257837</v>
      </c>
      <c r="F48" s="3">
        <v>7</v>
      </c>
      <c r="G48" s="4">
        <f>_xll.ACF('white-noise'!$B$2:$B$257,1,$F48)</f>
        <v>-3.7152753423852644E-2</v>
      </c>
      <c r="H48" s="4">
        <f>_xll.ACFCI('white-noise'!$B$2:$B$257,1,$F48,0.05,1)</f>
        <v>0.12695914242172429</v>
      </c>
      <c r="I48" s="4">
        <f>_xll.ACFCI('white-noise'!$B$2:$B$257,1,$F48,0.05,0)</f>
        <v>-0.12695914242172429</v>
      </c>
      <c r="J48" s="4">
        <f>_xll.PACF('white-noise'!$B$2:$B$257,1,$F48)</f>
        <v>-4.2677652989524757E-2</v>
      </c>
      <c r="K48" s="4">
        <f>_xll.PACFCI('white-noise'!$B$2:$B$257,1,$F48,0.05,1)</f>
        <v>0.12420767071576148</v>
      </c>
      <c r="L48" s="4">
        <f>_xll.PACFCI('white-noise'!$B$2:$B$257,1,$F48,0.05,0)</f>
        <v>-0.12420767071576148</v>
      </c>
    </row>
    <row r="49" spans="1:12" x14ac:dyDescent="0.25">
      <c r="A49" s="8">
        <v>48</v>
      </c>
      <c r="B49" s="5">
        <v>-5.0054859457304701</v>
      </c>
      <c r="F49" s="3">
        <v>8</v>
      </c>
      <c r="G49" s="4">
        <f>_xll.ACF('white-noise'!$B$2:$B$257,1,$F49)</f>
        <v>7.3688381743536577E-2</v>
      </c>
      <c r="H49" s="4">
        <f>_xll.ACFCI('white-noise'!$B$2:$B$257,1,$F49,0.05,1)</f>
        <v>0.12733200180693924</v>
      </c>
      <c r="I49" s="4">
        <f>_xll.ACFCI('white-noise'!$B$2:$B$257,1,$F49,0.05,0)</f>
        <v>-0.12733200180693924</v>
      </c>
      <c r="J49" s="4">
        <f>_xll.PACF('white-noise'!$B$2:$B$257,1,$F49)</f>
        <v>5.0171712777255448E-2</v>
      </c>
      <c r="K49" s="4">
        <f>_xll.PACFCI('white-noise'!$B$2:$B$257,1,$F49,0.05,1)</f>
        <v>0.12445783747619311</v>
      </c>
      <c r="L49" s="4">
        <f>_xll.PACFCI('white-noise'!$B$2:$B$257,1,$F49,0.05,0)</f>
        <v>-0.12445783747619311</v>
      </c>
    </row>
    <row r="50" spans="1:12" x14ac:dyDescent="0.25">
      <c r="A50" s="8">
        <v>49</v>
      </c>
      <c r="B50" s="5">
        <v>5.6356839195359498</v>
      </c>
      <c r="F50" s="3">
        <v>9</v>
      </c>
      <c r="G50" s="4">
        <f>_xll.ACF('white-noise'!$B$2:$B$257,1,$F50)</f>
        <v>-7.8326923036261958E-2</v>
      </c>
      <c r="H50" s="4">
        <f>_xll.ACFCI('white-noise'!$B$2:$B$257,1,$F50,0.05,1)</f>
        <v>0.12775379509245732</v>
      </c>
      <c r="I50" s="4">
        <f>_xll.ACFCI('white-noise'!$B$2:$B$257,1,$F50,0.05,0)</f>
        <v>-0.12775379509245732</v>
      </c>
      <c r="J50" s="4">
        <f>_xll.PACF('white-noise'!$B$2:$B$257,1,$F50)</f>
        <v>-8.5345110111271341E-2</v>
      </c>
      <c r="K50" s="4">
        <f>_xll.PACFCI('white-noise'!$B$2:$B$257,1,$F50,0.05,1)</f>
        <v>0.12470952193441288</v>
      </c>
      <c r="L50" s="4">
        <f>_xll.PACFCI('white-noise'!$B$2:$B$257,1,$F50,0.05,0)</f>
        <v>-0.12470952193441288</v>
      </c>
    </row>
    <row r="51" spans="1:12" x14ac:dyDescent="0.25">
      <c r="A51" s="8">
        <v>50</v>
      </c>
      <c r="B51" s="5">
        <v>-4.6429386202362366</v>
      </c>
      <c r="F51" s="3">
        <v>10</v>
      </c>
      <c r="G51" s="4">
        <f>_xll.ACF('white-noise'!$B$2:$B$257,1,$F51)</f>
        <v>-5.3121414094250995E-2</v>
      </c>
      <c r="H51" s="4">
        <f>_xll.ACFCI('white-noise'!$B$2:$B$257,1,$F51,0.05,1)</f>
        <v>0.12865508540438395</v>
      </c>
      <c r="I51" s="4">
        <f>_xll.ACFCI('white-noise'!$B$2:$B$257,1,$F51,0.05,0)</f>
        <v>-0.12865508540438395</v>
      </c>
      <c r="J51" s="4">
        <f>_xll.PACF('white-noise'!$B$2:$B$257,1,$F51)</f>
        <v>-6.8742949475920689E-2</v>
      </c>
      <c r="K51" s="4">
        <f>_xll.PACFCI('white-noise'!$B$2:$B$257,1,$F51,0.05,1)</f>
        <v>0.12496273949855709</v>
      </c>
      <c r="L51" s="4">
        <f>_xll.PACFCI('white-noise'!$B$2:$B$257,1,$F51,0.05,0)</f>
        <v>-0.12496273949855709</v>
      </c>
    </row>
    <row r="52" spans="1:12" x14ac:dyDescent="0.25">
      <c r="A52" s="8">
        <v>51</v>
      </c>
      <c r="B52" s="5">
        <v>-1.742205313348677</v>
      </c>
      <c r="F52" s="3">
        <v>11</v>
      </c>
      <c r="G52" s="4">
        <f>_xll.ACF('white-noise'!$B$2:$B$257,1,$F52)</f>
        <v>2.7912333240311022E-2</v>
      </c>
      <c r="H52" s="4">
        <f>_xll.ACFCI('white-noise'!$B$2:$B$257,1,$F52,0.05,1)</f>
        <v>0.12963336301184536</v>
      </c>
      <c r="I52" s="4">
        <f>_xll.ACFCI('white-noise'!$B$2:$B$257,1,$F52,0.05,0)</f>
        <v>-0.12963336301184536</v>
      </c>
      <c r="J52" s="4">
        <f>_xll.PACF('white-noise'!$B$2:$B$257,1,$F52)</f>
        <v>1.1271749009169297E-2</v>
      </c>
      <c r="K52" s="4">
        <f>_xll.PACFCI('white-noise'!$B$2:$B$257,1,$F52,0.05,1)</f>
        <v>0.12521750579665447</v>
      </c>
      <c r="L52" s="4">
        <f>_xll.PACFCI('white-noise'!$B$2:$B$257,1,$F52,0.05,0)</f>
        <v>-0.12521750579665447</v>
      </c>
    </row>
    <row r="53" spans="1:12" x14ac:dyDescent="0.25">
      <c r="A53" s="8">
        <v>52</v>
      </c>
      <c r="B53" s="5">
        <v>-0.41892462832038291</v>
      </c>
      <c r="F53" s="3">
        <v>12</v>
      </c>
      <c r="G53" s="4">
        <f>_xll.ACF('white-noise'!$B$2:$B$257,1,$F53)</f>
        <v>-4.8464923268527237E-3</v>
      </c>
      <c r="H53" s="4">
        <f>_xll.ACFCI('white-noise'!$B$2:$B$257,1,$F53,0.05,1)</f>
        <v>0.1302264968339015</v>
      </c>
      <c r="I53" s="4">
        <f>_xll.ACFCI('white-noise'!$B$2:$B$257,1,$F53,0.05,0)</f>
        <v>-0.1302264968339015</v>
      </c>
      <c r="J53" s="4">
        <f>_xll.PACF('white-noise'!$B$2:$B$257,1,$F53)</f>
        <v>5.8044606622338485E-3</v>
      </c>
      <c r="K53" s="4">
        <f>_xll.PACFCI('white-noise'!$B$2:$B$257,1,$F53,0.05,1)</f>
        <v>0.1254738366806776</v>
      </c>
      <c r="L53" s="4">
        <f>_xll.PACFCI('white-noise'!$B$2:$B$257,1,$F53,0.05,0)</f>
        <v>-0.1254738366806776</v>
      </c>
    </row>
    <row r="54" spans="1:12" x14ac:dyDescent="0.25">
      <c r="A54" s="8">
        <v>53</v>
      </c>
      <c r="B54" s="5">
        <v>-4.2862029658863321</v>
      </c>
      <c r="F54" s="3">
        <v>13</v>
      </c>
      <c r="G54" s="4">
        <f>_xll.ACF('white-noise'!$B$2:$B$257,1,$F54)</f>
        <v>-0.16420823819953742</v>
      </c>
      <c r="H54" s="4">
        <f>_xll.ACFCI('white-noise'!$B$2:$B$257,1,$F54,0.05,1)</f>
        <v>0.13058442103011275</v>
      </c>
      <c r="I54" s="4">
        <f>_xll.ACFCI('white-noise'!$B$2:$B$257,1,$F54,0.05,0)</f>
        <v>-0.13058442103011275</v>
      </c>
      <c r="J54" s="4">
        <f>_xll.PACF('white-noise'!$B$2:$B$257,1,$F54)</f>
        <v>-0.19570466117391352</v>
      </c>
      <c r="K54" s="4">
        <f>_xll.PACFCI('white-noise'!$B$2:$B$257,1,$F54,0.05,1)</f>
        <v>0.1257317482306857</v>
      </c>
      <c r="L54" s="4">
        <f>_xll.PACFCI('white-noise'!$B$2:$B$257,1,$F54,0.05,0)</f>
        <v>-0.1257317482306857</v>
      </c>
    </row>
    <row r="55" spans="1:12" x14ac:dyDescent="0.25">
      <c r="A55" s="8">
        <v>54</v>
      </c>
      <c r="B55" s="5">
        <v>0.23006577976047993</v>
      </c>
      <c r="F55" s="3">
        <v>14</v>
      </c>
      <c r="G55" s="4">
        <f>_xll.ACF('white-noise'!$B$2:$B$257,1,$F55)</f>
        <v>8.0061347683641274E-2</v>
      </c>
      <c r="H55" s="4">
        <f>_xll.ACFCI('white-noise'!$B$2:$B$257,1,$F55,0.05,1)</f>
        <v>0.13085671943620214</v>
      </c>
      <c r="I55" s="4">
        <f>_xll.ACFCI('white-noise'!$B$2:$B$257,1,$F55,0.05,0)</f>
        <v>-0.13085671943620214</v>
      </c>
      <c r="J55" s="4">
        <f>_xll.PACF('white-noise'!$B$2:$B$257,1,$F55)</f>
        <v>5.4358833419732661E-2</v>
      </c>
      <c r="K55" s="4">
        <f>_xll.PACFCI('white-noise'!$B$2:$B$257,1,$F55,0.05,1)</f>
        <v>0.12599125675906159</v>
      </c>
      <c r="L55" s="4">
        <f>_xll.PACFCI('white-noise'!$B$2:$B$257,1,$F55,0.05,0)</f>
        <v>-0.12599125675906159</v>
      </c>
    </row>
    <row r="56" spans="1:12" x14ac:dyDescent="0.25">
      <c r="A56" s="8">
        <v>55</v>
      </c>
      <c r="B56" s="5">
        <v>-0.32248635761789046</v>
      </c>
      <c r="F56" s="3">
        <v>15</v>
      </c>
      <c r="G56" s="4">
        <f>_xll.ACF('white-noise'!$B$2:$B$257,1,$F56)</f>
        <v>-7.9801058013893839E-2</v>
      </c>
      <c r="H56" s="4">
        <f>_xll.ACFCI('white-noise'!$B$2:$B$257,1,$F56,0.05,1)</f>
        <v>0.13418356699755016</v>
      </c>
      <c r="I56" s="4">
        <f>_xll.ACFCI('white-noise'!$B$2:$B$257,1,$F56,0.05,0)</f>
        <v>-0.13418356699755016</v>
      </c>
      <c r="J56" s="4">
        <f>_xll.PACF('white-noise'!$B$2:$B$257,1,$F56)</f>
        <v>-8.5050660763210731E-2</v>
      </c>
      <c r="K56" s="4">
        <f>_xll.PACFCI('white-noise'!$B$2:$B$257,1,$F56,0.05,1)</f>
        <v>0.12625237881484511</v>
      </c>
      <c r="L56" s="4">
        <f>_xll.PACFCI('white-noise'!$B$2:$B$257,1,$F56,0.05,0)</f>
        <v>-0.12625237881484511</v>
      </c>
    </row>
    <row r="57" spans="1:12" x14ac:dyDescent="0.25">
      <c r="A57" s="8">
        <v>56</v>
      </c>
      <c r="B57" s="5">
        <v>-1.6319881979143247</v>
      </c>
      <c r="F57" s="3">
        <v>16</v>
      </c>
      <c r="G57" s="4">
        <f>_xll.ACF('white-noise'!$B$2:$B$257,1,$F57)</f>
        <v>7.8414536576624422E-2</v>
      </c>
      <c r="H57" s="4">
        <f>_xll.ACFCI('white-noise'!$B$2:$B$257,1,$F57,0.05,1)</f>
        <v>0.13517630116419277</v>
      </c>
      <c r="I57" s="4">
        <f>_xll.ACFCI('white-noise'!$B$2:$B$257,1,$F57,0.05,0)</f>
        <v>-0.13517630116419277</v>
      </c>
      <c r="J57" s="4">
        <f>_xll.PACF('white-noise'!$B$2:$B$257,1,$F57)</f>
        <v>5.4793837480161499E-2</v>
      </c>
      <c r="K57" s="4">
        <f>_xll.PACFCI('white-noise'!$B$2:$B$257,1,$F57,0.05,1)</f>
        <v>0.12651513118816596</v>
      </c>
      <c r="L57" s="4">
        <f>_xll.PACFCI('white-noise'!$B$2:$B$257,1,$F57,0.05,0)</f>
        <v>-0.12651513118816596</v>
      </c>
    </row>
    <row r="58" spans="1:12" x14ac:dyDescent="0.25">
      <c r="A58" s="8">
        <v>57</v>
      </c>
      <c r="B58" s="5">
        <v>7.1902650233823806</v>
      </c>
      <c r="F58" s="3">
        <v>17</v>
      </c>
      <c r="G58" s="4">
        <f>_xll.ACF('white-noise'!$B$2:$B$257,1,$F58)</f>
        <v>7.0508286699116768E-2</v>
      </c>
      <c r="H58" s="4">
        <f>_xll.ACFCI('white-noise'!$B$2:$B$257,1,$F58,0.05,1)</f>
        <v>0.13616485801500758</v>
      </c>
      <c r="I58" s="4">
        <f>_xll.ACFCI('white-noise'!$B$2:$B$257,1,$F58,0.05,0)</f>
        <v>-0.13616485801500758</v>
      </c>
      <c r="J58" s="4">
        <f>_xll.PACF('white-noise'!$B$2:$B$257,1,$F58)</f>
        <v>2.5827842271252236E-2</v>
      </c>
      <c r="K58" s="4">
        <f>_xll.PACFCI('white-noise'!$B$2:$B$257,1,$F58,0.05,1)</f>
        <v>0.12677953091477828</v>
      </c>
      <c r="L58" s="4">
        <f>_xll.PACFCI('white-noise'!$B$2:$B$257,1,$F58,0.05,0)</f>
        <v>-0.12677953091477828</v>
      </c>
    </row>
    <row r="59" spans="1:12" x14ac:dyDescent="0.25">
      <c r="A59" s="8">
        <v>58</v>
      </c>
      <c r="B59" s="5">
        <v>0.86857880887691863</v>
      </c>
      <c r="F59" s="3">
        <v>18</v>
      </c>
      <c r="G59" s="4">
        <f>_xll.ACF('white-noise'!$B$2:$B$257,1,$F59)</f>
        <v>6.0852158265076476E-3</v>
      </c>
      <c r="H59" s="4">
        <f>_xll.ACFCI('white-noise'!$B$2:$B$257,1,$F59,0.05,1)</f>
        <v>0.1371222716306853</v>
      </c>
      <c r="I59" s="4">
        <f>_xll.ACFCI('white-noise'!$B$2:$B$257,1,$F59,0.05,0)</f>
        <v>-0.1371222716306853</v>
      </c>
      <c r="J59" s="4">
        <f>_xll.PACF('white-noise'!$B$2:$B$257,1,$F59)</f>
        <v>1.7478516930462817E-2</v>
      </c>
      <c r="K59" s="4">
        <f>_xll.PACFCI('white-noise'!$B$2:$B$257,1,$F59,0.05,1)</f>
        <v>0.12704559528069995</v>
      </c>
      <c r="L59" s="4">
        <f>_xll.PACFCI('white-noise'!$B$2:$B$257,1,$F59,0.05,0)</f>
        <v>-0.12704559528069995</v>
      </c>
    </row>
    <row r="60" spans="1:12" x14ac:dyDescent="0.25">
      <c r="A60" s="8">
        <v>59</v>
      </c>
      <c r="B60" s="5">
        <v>-4.1739599510037806</v>
      </c>
      <c r="F60" s="3">
        <v>19</v>
      </c>
      <c r="G60" s="4">
        <f>_xll.ACF('white-noise'!$B$2:$B$257,1,$F60)</f>
        <v>2.2111817848292078E-2</v>
      </c>
      <c r="H60" s="4">
        <f>_xll.ACFCI('white-noise'!$B$2:$B$257,1,$F60,0.05,1)</f>
        <v>0.13794892613337584</v>
      </c>
      <c r="I60" s="4">
        <f>_xll.ACFCI('white-noise'!$B$2:$B$257,1,$F60,0.05,0)</f>
        <v>-0.13794892613337584</v>
      </c>
      <c r="J60" s="4">
        <f>_xll.PACF('white-noise'!$B$2:$B$257,1,$F60)</f>
        <v>-2.5532092952907887E-2</v>
      </c>
      <c r="K60" s="4">
        <f>_xll.PACFCI('white-noise'!$B$2:$B$257,1,$F60,0.05,1)</f>
        <v>0.12731334182695936</v>
      </c>
      <c r="L60" s="4">
        <f>_xll.PACFCI('white-noise'!$B$2:$B$257,1,$F60,0.05,0)</f>
        <v>-0.12731334182695936</v>
      </c>
    </row>
    <row r="61" spans="1:12" x14ac:dyDescent="0.25">
      <c r="A61" s="8">
        <v>60</v>
      </c>
      <c r="B61" s="5">
        <v>1.6594640328548849</v>
      </c>
      <c r="F61" s="3">
        <v>20</v>
      </c>
      <c r="G61" s="4">
        <f>_xll.ACF('white-noise'!$B$2:$B$257,1,$F61)</f>
        <v>-0.11862168217127647</v>
      </c>
      <c r="H61" s="4">
        <f>_xll.ACFCI('white-noise'!$B$2:$B$257,1,$F61,0.05,1)</f>
        <v>0.13824464801901309</v>
      </c>
      <c r="I61" s="4">
        <f>_xll.ACFCI('white-noise'!$B$2:$B$257,1,$F61,0.05,0)</f>
        <v>-0.13824464801901309</v>
      </c>
      <c r="J61" s="4">
        <f>_xll.PACF('white-noise'!$B$2:$B$257,1,$F61)</f>
        <v>-0.11862941126078316</v>
      </c>
      <c r="K61" s="4">
        <f>_xll.PACFCI('white-noise'!$B$2:$B$257,1,$F61,0.05,1)</f>
        <v>0.12758278835445297</v>
      </c>
      <c r="L61" s="4">
        <f>_xll.PACFCI('white-noise'!$B$2:$B$257,1,$F61,0.05,0)</f>
        <v>-0.12758278835445297</v>
      </c>
    </row>
    <row r="62" spans="1:12" x14ac:dyDescent="0.25">
      <c r="A62" s="8">
        <v>61</v>
      </c>
      <c r="B62" s="5">
        <v>-3.5327730074641295</v>
      </c>
      <c r="F62" s="3">
        <v>21</v>
      </c>
      <c r="G62" s="4">
        <f>_xll.ACF('white-noise'!$B$2:$B$257,1,$F62)</f>
        <v>-0.11662942369944033</v>
      </c>
      <c r="H62" s="4">
        <f>_xll.ACFCI('white-noise'!$B$2:$B$257,1,$F62,0.05,1)</f>
        <v>0.1385909505966407</v>
      </c>
      <c r="I62" s="4">
        <f>_xll.ACFCI('white-noise'!$B$2:$B$257,1,$F62,0.05,0)</f>
        <v>-0.1385909505966407</v>
      </c>
      <c r="J62" s="4">
        <f>_xll.PACF('white-noise'!$B$2:$B$257,1,$F62)</f>
        <v>-9.1209526463924023E-2</v>
      </c>
      <c r="K62" s="4">
        <f>_xll.PACFCI('white-noise'!$B$2:$B$257,1,$F62,0.05,1)</f>
        <v>0.12785395292891599</v>
      </c>
      <c r="L62" s="4">
        <f>_xll.PACFCI('white-noise'!$B$2:$B$257,1,$F62,0.05,0)</f>
        <v>-0.12785395292891599</v>
      </c>
    </row>
    <row r="63" spans="1:12" x14ac:dyDescent="0.25">
      <c r="A63" s="8">
        <v>62</v>
      </c>
      <c r="B63" s="5">
        <v>-1.2293423878873</v>
      </c>
      <c r="F63" s="3">
        <v>22</v>
      </c>
      <c r="G63" s="4">
        <f>_xll.ACF('white-noise'!$B$2:$B$257,1,$F63)</f>
        <v>0.1628526136681579</v>
      </c>
      <c r="H63" s="4">
        <f>_xll.ACFCI('white-noise'!$B$2:$B$257,1,$F63,0.05,1)</f>
        <v>0.14041336476128807</v>
      </c>
      <c r="I63" s="4">
        <f>_xll.ACFCI('white-noise'!$B$2:$B$257,1,$F63,0.05,0)</f>
        <v>-0.14041336476128807</v>
      </c>
      <c r="J63" s="4">
        <f>_xll.PACF('white-noise'!$B$2:$B$257,1,$F63)</f>
        <v>0.13785864486489915</v>
      </c>
      <c r="K63" s="4">
        <f>_xll.PACFCI('white-noise'!$B$2:$B$257,1,$F63,0.05,1)</f>
        <v>0.12812685388601025</v>
      </c>
      <c r="L63" s="4">
        <f>_xll.PACFCI('white-noise'!$B$2:$B$257,1,$F63,0.05,0)</f>
        <v>-0.12812685388601025</v>
      </c>
    </row>
    <row r="64" spans="1:12" x14ac:dyDescent="0.25">
      <c r="A64" s="8">
        <v>63</v>
      </c>
      <c r="B64" s="5">
        <v>2.9473631002474576</v>
      </c>
      <c r="F64" s="3">
        <v>23</v>
      </c>
      <c r="G64" s="4">
        <f>_xll.ACF('white-noise'!$B$2:$B$257,1,$F64)</f>
        <v>-3.6967647981632837E-2</v>
      </c>
      <c r="H64" s="4">
        <f>_xll.ACFCI('white-noise'!$B$2:$B$257,1,$F64,0.05,1)</f>
        <v>0.14217170312430824</v>
      </c>
      <c r="I64" s="4">
        <f>_xll.ACFCI('white-noise'!$B$2:$B$257,1,$F64,0.05,0)</f>
        <v>-0.14217170312430824</v>
      </c>
      <c r="J64" s="4">
        <f>_xll.PACF('white-noise'!$B$2:$B$257,1,$F64)</f>
        <v>-3.2794057409323035E-2</v>
      </c>
      <c r="K64" s="4">
        <f>_xll.PACFCI('white-noise'!$B$2:$B$257,1,$F64,0.05,1)</f>
        <v>0.12840150983653176</v>
      </c>
      <c r="L64" s="4">
        <f>_xll.PACFCI('white-noise'!$B$2:$B$257,1,$F64,0.05,0)</f>
        <v>-0.12840150983653176</v>
      </c>
    </row>
    <row r="65" spans="1:12" x14ac:dyDescent="0.25">
      <c r="A65" s="8">
        <v>64</v>
      </c>
      <c r="B65" s="5">
        <v>2.9067291507089976</v>
      </c>
      <c r="F65" s="3">
        <v>24</v>
      </c>
      <c r="G65" s="4">
        <f>_xll.ACF('white-noise'!$B$2:$B$257,1,$F65)</f>
        <v>4.9587284189151044E-2</v>
      </c>
      <c r="H65" s="4">
        <f>_xll.ACFCI('white-noise'!$B$2:$B$257,1,$F65,0.05,1)</f>
        <v>0.1452486098580093</v>
      </c>
      <c r="I65" s="4">
        <f>_xll.ACFCI('white-noise'!$B$2:$B$257,1,$F65,0.05,0)</f>
        <v>-0.1452486098580093</v>
      </c>
      <c r="J65" s="4">
        <f>_xll.PACF('white-noise'!$B$2:$B$257,1,$F65)</f>
        <v>1.4315436582719237E-2</v>
      </c>
      <c r="K65" s="4">
        <f>_xll.PACFCI('white-noise'!$B$2:$B$257,1,$F65,0.05,1)</f>
        <v>0.1286779396717414</v>
      </c>
      <c r="L65" s="4">
        <f>_xll.PACFCI('white-noise'!$B$2:$B$257,1,$F65,0.05,0)</f>
        <v>-0.1286779396717414</v>
      </c>
    </row>
    <row r="66" spans="1:12" x14ac:dyDescent="0.25">
      <c r="A66" s="8">
        <v>65</v>
      </c>
      <c r="B66" s="5">
        <v>7.0233363658189774</v>
      </c>
      <c r="F66" s="3">
        <v>25</v>
      </c>
      <c r="G66" s="4">
        <f>_xll.ACF('white-noise'!$B$2:$B$257,1,$F66)</f>
        <v>0.10341793906259639</v>
      </c>
      <c r="H66" s="4">
        <f>_xll.ACFCI('white-noise'!$B$2:$B$257,1,$F66,0.05,1)</f>
        <v>0.14570335763134684</v>
      </c>
      <c r="I66" s="4">
        <f>_xll.ACFCI('white-noise'!$B$2:$B$257,1,$F66,0.05,0)</f>
        <v>-0.14570335763134684</v>
      </c>
      <c r="J66" s="4">
        <f>_xll.PACF('white-noise'!$B$2:$B$257,1,$F66)</f>
        <v>7.7206984980615831E-2</v>
      </c>
      <c r="K66" s="4">
        <f>_xll.PACFCI('white-noise'!$B$2:$B$257,1,$F66,0.05,1)</f>
        <v>0.12895616256882309</v>
      </c>
      <c r="L66" s="4">
        <f>_xll.PACFCI('white-noise'!$B$2:$B$257,1,$F66,0.05,0)</f>
        <v>-0.12895616256882309</v>
      </c>
    </row>
    <row r="67" spans="1:12" x14ac:dyDescent="0.25">
      <c r="A67" s="8">
        <v>66</v>
      </c>
      <c r="B67" s="5">
        <v>2.2884614736540243</v>
      </c>
    </row>
    <row r="68" spans="1:12" x14ac:dyDescent="0.25">
      <c r="A68" s="8">
        <v>67</v>
      </c>
      <c r="B68" s="5">
        <v>-4.775897650688421</v>
      </c>
    </row>
    <row r="69" spans="1:12" x14ac:dyDescent="0.25">
      <c r="A69" s="8">
        <v>68</v>
      </c>
      <c r="B69" s="5">
        <v>0.56221097111119889</v>
      </c>
    </row>
    <row r="70" spans="1:12" x14ac:dyDescent="0.25">
      <c r="A70" s="8">
        <v>69</v>
      </c>
      <c r="B70" s="5">
        <v>1.0996677701768931</v>
      </c>
    </row>
    <row r="71" spans="1:12" x14ac:dyDescent="0.25">
      <c r="A71" s="8">
        <v>70</v>
      </c>
      <c r="B71" s="5">
        <v>-8.4932253230363131</v>
      </c>
    </row>
    <row r="72" spans="1:12" x14ac:dyDescent="0.25">
      <c r="A72" s="8">
        <v>71</v>
      </c>
      <c r="B72" s="5">
        <v>-0.6728578227921389</v>
      </c>
    </row>
    <row r="73" spans="1:12" x14ac:dyDescent="0.25">
      <c r="A73" s="8">
        <v>72</v>
      </c>
      <c r="B73" s="5">
        <v>1.3567796486313455</v>
      </c>
    </row>
    <row r="74" spans="1:12" x14ac:dyDescent="0.25">
      <c r="A74" s="8">
        <v>73</v>
      </c>
      <c r="B74" s="5">
        <v>-4.5934029913041741</v>
      </c>
    </row>
    <row r="75" spans="1:12" x14ac:dyDescent="0.25">
      <c r="A75" s="8">
        <v>74</v>
      </c>
      <c r="B75" s="5">
        <v>4.2117426346521825</v>
      </c>
    </row>
    <row r="76" spans="1:12" x14ac:dyDescent="0.25">
      <c r="A76" s="8">
        <v>75</v>
      </c>
      <c r="B76" s="5">
        <v>-3.618692971940618</v>
      </c>
    </row>
    <row r="77" spans="1:12" x14ac:dyDescent="0.25">
      <c r="A77" s="8">
        <v>76</v>
      </c>
      <c r="B77" s="5">
        <v>-2.0960214897058904</v>
      </c>
    </row>
    <row r="78" spans="1:12" x14ac:dyDescent="0.25">
      <c r="A78" s="8">
        <v>77</v>
      </c>
      <c r="B78" s="5">
        <v>-2.4323344405274838</v>
      </c>
    </row>
    <row r="79" spans="1:12" x14ac:dyDescent="0.25">
      <c r="A79" s="8">
        <v>78</v>
      </c>
      <c r="B79" s="5">
        <v>-1.554035407025367</v>
      </c>
    </row>
    <row r="80" spans="1:12" x14ac:dyDescent="0.25">
      <c r="A80" s="8">
        <v>79</v>
      </c>
      <c r="B80" s="5">
        <v>-0.76758055911341216</v>
      </c>
    </row>
    <row r="81" spans="1:2" x14ac:dyDescent="0.25">
      <c r="A81" s="8">
        <v>80</v>
      </c>
      <c r="B81" s="5">
        <v>-0.668151187710464</v>
      </c>
    </row>
    <row r="82" spans="1:2" x14ac:dyDescent="0.25">
      <c r="A82" s="8">
        <v>81</v>
      </c>
      <c r="B82" s="5">
        <v>1.2241036984050879</v>
      </c>
    </row>
    <row r="83" spans="1:2" x14ac:dyDescent="0.25">
      <c r="A83" s="8">
        <v>82</v>
      </c>
      <c r="B83" s="5">
        <v>6.1245191318448633</v>
      </c>
    </row>
    <row r="84" spans="1:2" x14ac:dyDescent="0.25">
      <c r="A84" s="8">
        <v>83</v>
      </c>
      <c r="B84" s="5">
        <v>0.67003384174313396</v>
      </c>
    </row>
    <row r="85" spans="1:2" x14ac:dyDescent="0.25">
      <c r="A85" s="8">
        <v>84</v>
      </c>
      <c r="B85" s="5">
        <v>-1.702696863503661</v>
      </c>
    </row>
    <row r="86" spans="1:2" x14ac:dyDescent="0.25">
      <c r="A86" s="8">
        <v>85</v>
      </c>
      <c r="B86" s="5">
        <v>-0.72591660682519432</v>
      </c>
    </row>
    <row r="87" spans="1:2" x14ac:dyDescent="0.25">
      <c r="A87" s="8">
        <v>86</v>
      </c>
      <c r="B87" s="5">
        <v>0.56991893870872445</v>
      </c>
    </row>
    <row r="88" spans="1:2" x14ac:dyDescent="0.25">
      <c r="A88" s="8">
        <v>87</v>
      </c>
      <c r="B88" s="5">
        <v>2.696424417081289E-2</v>
      </c>
    </row>
    <row r="89" spans="1:2" x14ac:dyDescent="0.25">
      <c r="A89" s="8">
        <v>88</v>
      </c>
      <c r="B89" s="5">
        <v>2.6931570573651697</v>
      </c>
    </row>
    <row r="90" spans="1:2" x14ac:dyDescent="0.25">
      <c r="A90" s="8">
        <v>89</v>
      </c>
      <c r="B90" s="5">
        <v>2.8884346647828352</v>
      </c>
    </row>
    <row r="91" spans="1:2" x14ac:dyDescent="0.25">
      <c r="A91" s="8">
        <v>90</v>
      </c>
      <c r="B91" s="5">
        <v>1.5753346360725118</v>
      </c>
    </row>
    <row r="92" spans="1:2" x14ac:dyDescent="0.25">
      <c r="A92" s="8">
        <v>91</v>
      </c>
      <c r="B92" s="5">
        <v>0.1176454134110827</v>
      </c>
    </row>
    <row r="93" spans="1:2" x14ac:dyDescent="0.25">
      <c r="A93" s="8">
        <v>92</v>
      </c>
      <c r="B93" s="5">
        <v>2.3631605472473893</v>
      </c>
    </row>
    <row r="94" spans="1:2" x14ac:dyDescent="0.25">
      <c r="A94" s="8">
        <v>93</v>
      </c>
      <c r="B94" s="5">
        <v>-0.68203917180653661</v>
      </c>
    </row>
    <row r="95" spans="1:2" x14ac:dyDescent="0.25">
      <c r="A95" s="8">
        <v>94</v>
      </c>
      <c r="B95" s="5">
        <v>-7.9723031376488507</v>
      </c>
    </row>
    <row r="96" spans="1:2" x14ac:dyDescent="0.25">
      <c r="A96" s="8">
        <v>95</v>
      </c>
      <c r="B96" s="5">
        <v>-7.0162423071451485</v>
      </c>
    </row>
    <row r="97" spans="1:2" x14ac:dyDescent="0.25">
      <c r="A97" s="8">
        <v>96</v>
      </c>
      <c r="B97" s="5">
        <v>0.25700273909023963</v>
      </c>
    </row>
    <row r="98" spans="1:2" x14ac:dyDescent="0.25">
      <c r="A98" s="8">
        <v>97</v>
      </c>
      <c r="B98" s="5">
        <v>-3.4590084396768361</v>
      </c>
    </row>
    <row r="99" spans="1:2" x14ac:dyDescent="0.25">
      <c r="A99" s="8">
        <v>98</v>
      </c>
      <c r="B99" s="5">
        <v>8.1688631325960159</v>
      </c>
    </row>
    <row r="100" spans="1:2" x14ac:dyDescent="0.25">
      <c r="A100" s="8">
        <v>99</v>
      </c>
      <c r="B100" s="5">
        <v>0.35528273656382225</v>
      </c>
    </row>
    <row r="101" spans="1:2" x14ac:dyDescent="0.25">
      <c r="A101" s="8">
        <v>100</v>
      </c>
      <c r="B101" s="5">
        <v>0.78205516729212832</v>
      </c>
    </row>
    <row r="102" spans="1:2" x14ac:dyDescent="0.25">
      <c r="A102" s="8">
        <v>101</v>
      </c>
      <c r="B102" s="5">
        <v>-2.6376460482424591</v>
      </c>
    </row>
    <row r="103" spans="1:2" x14ac:dyDescent="0.25">
      <c r="A103" s="8">
        <v>102</v>
      </c>
      <c r="B103" s="5">
        <v>-5.1149254431948066</v>
      </c>
    </row>
    <row r="104" spans="1:2" x14ac:dyDescent="0.25">
      <c r="A104" s="8">
        <v>103</v>
      </c>
      <c r="B104" s="5">
        <v>4.9457185014034621E-2</v>
      </c>
    </row>
    <row r="105" spans="1:2" x14ac:dyDescent="0.25">
      <c r="A105" s="8">
        <v>104</v>
      </c>
      <c r="B105" s="5">
        <v>4.419680408318527</v>
      </c>
    </row>
    <row r="106" spans="1:2" x14ac:dyDescent="0.25">
      <c r="A106" s="8">
        <v>105</v>
      </c>
      <c r="B106" s="5">
        <v>-4.5545084503828548</v>
      </c>
    </row>
    <row r="107" spans="1:2" x14ac:dyDescent="0.25">
      <c r="A107" s="8">
        <v>106</v>
      </c>
      <c r="B107" s="5">
        <v>-0.4404864739626646</v>
      </c>
    </row>
    <row r="108" spans="1:2" x14ac:dyDescent="0.25">
      <c r="A108" s="8">
        <v>107</v>
      </c>
      <c r="B108" s="5">
        <v>-0.11856627679662779</v>
      </c>
    </row>
    <row r="109" spans="1:2" x14ac:dyDescent="0.25">
      <c r="A109" s="8">
        <v>108</v>
      </c>
      <c r="B109" s="5">
        <v>2.2884614736540243</v>
      </c>
    </row>
    <row r="110" spans="1:2" x14ac:dyDescent="0.25">
      <c r="A110" s="8">
        <v>109</v>
      </c>
      <c r="B110" s="5">
        <v>-1.5111538687051507</v>
      </c>
    </row>
    <row r="111" spans="1:2" x14ac:dyDescent="0.25">
      <c r="A111" s="8">
        <v>110</v>
      </c>
      <c r="B111" s="5">
        <v>5.9360081650083885</v>
      </c>
    </row>
    <row r="112" spans="1:2" x14ac:dyDescent="0.25">
      <c r="A112" s="8">
        <v>111</v>
      </c>
      <c r="B112" s="5">
        <v>-2.1633400137943681</v>
      </c>
    </row>
    <row r="113" spans="1:2" x14ac:dyDescent="0.25">
      <c r="A113" s="8">
        <v>112</v>
      </c>
      <c r="B113" s="5">
        <v>-5.5432428780477494</v>
      </c>
    </row>
    <row r="114" spans="1:2" x14ac:dyDescent="0.25">
      <c r="A114" s="8">
        <v>113</v>
      </c>
      <c r="B114" s="5">
        <v>-1.5808700482011773</v>
      </c>
    </row>
    <row r="115" spans="1:2" x14ac:dyDescent="0.25">
      <c r="A115" s="8">
        <v>114</v>
      </c>
      <c r="B115" s="5">
        <v>3.5131074582750443</v>
      </c>
    </row>
    <row r="116" spans="1:2" x14ac:dyDescent="0.25">
      <c r="A116" s="8">
        <v>115</v>
      </c>
      <c r="B116" s="5">
        <v>-0.46462673708447255</v>
      </c>
    </row>
    <row r="117" spans="1:2" x14ac:dyDescent="0.25">
      <c r="A117" s="8">
        <v>116</v>
      </c>
      <c r="B117" s="5">
        <v>-5.2730956667801365</v>
      </c>
    </row>
    <row r="118" spans="1:2" x14ac:dyDescent="0.25">
      <c r="A118" s="8">
        <v>117</v>
      </c>
      <c r="B118" s="5">
        <v>-1.006670800052234</v>
      </c>
    </row>
    <row r="119" spans="1:2" x14ac:dyDescent="0.25">
      <c r="A119" s="8">
        <v>118</v>
      </c>
      <c r="B119" s="5">
        <v>0.60758566178265028</v>
      </c>
    </row>
    <row r="120" spans="1:2" x14ac:dyDescent="0.25">
      <c r="A120" s="8">
        <v>119</v>
      </c>
      <c r="B120" s="5">
        <v>-4.6157629185472615</v>
      </c>
    </row>
    <row r="121" spans="1:2" x14ac:dyDescent="0.25">
      <c r="A121" s="8">
        <v>120</v>
      </c>
      <c r="B121" s="5">
        <v>0.94569259090349078</v>
      </c>
    </row>
    <row r="122" spans="1:2" x14ac:dyDescent="0.25">
      <c r="A122" s="8">
        <v>121</v>
      </c>
      <c r="B122" s="5">
        <v>-1.1800864285760326</v>
      </c>
    </row>
    <row r="123" spans="1:2" x14ac:dyDescent="0.25">
      <c r="A123" s="8">
        <v>122</v>
      </c>
      <c r="B123" s="5">
        <v>-2.9384477784333285</v>
      </c>
    </row>
    <row r="124" spans="1:2" x14ac:dyDescent="0.25">
      <c r="A124" s="8">
        <v>123</v>
      </c>
      <c r="B124" s="5">
        <v>0.8910956239560619</v>
      </c>
    </row>
    <row r="125" spans="1:2" x14ac:dyDescent="0.25">
      <c r="A125" s="8">
        <v>124</v>
      </c>
      <c r="B125" s="5">
        <v>-0.30102683012955822</v>
      </c>
    </row>
    <row r="126" spans="1:2" x14ac:dyDescent="0.25">
      <c r="A126" s="8">
        <v>125</v>
      </c>
      <c r="B126" s="5">
        <v>-4.0690019886824302</v>
      </c>
    </row>
    <row r="127" spans="1:2" x14ac:dyDescent="0.25">
      <c r="A127" s="8">
        <v>126</v>
      </c>
      <c r="B127" s="5">
        <v>4.6142622522893362</v>
      </c>
    </row>
    <row r="128" spans="1:2" x14ac:dyDescent="0.25">
      <c r="A128" s="8">
        <v>127</v>
      </c>
      <c r="B128" s="5">
        <v>-4.3338695832062513</v>
      </c>
    </row>
    <row r="129" spans="1:2" x14ac:dyDescent="0.25">
      <c r="A129" s="8">
        <v>128</v>
      </c>
      <c r="B129" s="5">
        <v>-0.42634269448171835</v>
      </c>
    </row>
    <row r="130" spans="1:2" x14ac:dyDescent="0.25">
      <c r="A130" s="8">
        <v>129</v>
      </c>
      <c r="B130" s="5">
        <v>6.0143975133541971</v>
      </c>
    </row>
    <row r="131" spans="1:2" x14ac:dyDescent="0.25">
      <c r="A131" s="8">
        <v>130</v>
      </c>
      <c r="B131" s="5">
        <v>-6.0195543483132496</v>
      </c>
    </row>
    <row r="132" spans="1:2" x14ac:dyDescent="0.25">
      <c r="A132" s="8">
        <v>131</v>
      </c>
      <c r="B132" s="5">
        <v>1.8528828604758019</v>
      </c>
    </row>
    <row r="133" spans="1:2" x14ac:dyDescent="0.25">
      <c r="A133" s="8">
        <v>132</v>
      </c>
      <c r="B133" s="5">
        <v>-2.3335428522841539</v>
      </c>
    </row>
    <row r="134" spans="1:2" x14ac:dyDescent="0.25">
      <c r="A134" s="8">
        <v>133</v>
      </c>
      <c r="B134" s="5">
        <v>5.9973717725370079</v>
      </c>
    </row>
    <row r="135" spans="1:2" x14ac:dyDescent="0.25">
      <c r="A135" s="8">
        <v>134</v>
      </c>
      <c r="B135" s="5">
        <v>-1.0974611086567165</v>
      </c>
    </row>
    <row r="136" spans="1:2" x14ac:dyDescent="0.25">
      <c r="A136" s="8">
        <v>135</v>
      </c>
      <c r="B136" s="5">
        <v>2.5836902750597801</v>
      </c>
    </row>
    <row r="137" spans="1:2" x14ac:dyDescent="0.25">
      <c r="A137" s="8">
        <v>136</v>
      </c>
      <c r="B137" s="5">
        <v>0.16175818018382415</v>
      </c>
    </row>
    <row r="138" spans="1:2" x14ac:dyDescent="0.25">
      <c r="A138" s="8">
        <v>137</v>
      </c>
      <c r="B138" s="5">
        <v>-2.3750703803671058</v>
      </c>
    </row>
    <row r="139" spans="1:2" x14ac:dyDescent="0.25">
      <c r="A139" s="8">
        <v>138</v>
      </c>
      <c r="B139" s="5">
        <v>-5.1110100685036741</v>
      </c>
    </row>
    <row r="140" spans="1:2" x14ac:dyDescent="0.25">
      <c r="A140" s="8">
        <v>139</v>
      </c>
      <c r="B140" s="5">
        <v>-5.4003794502932578</v>
      </c>
    </row>
    <row r="141" spans="1:2" x14ac:dyDescent="0.25">
      <c r="A141" s="8">
        <v>140</v>
      </c>
      <c r="B141" s="5">
        <v>-2.6046791390399449E-2</v>
      </c>
    </row>
    <row r="142" spans="1:2" x14ac:dyDescent="0.25">
      <c r="A142" s="8">
        <v>141</v>
      </c>
      <c r="B142" s="5">
        <v>1.2925170267408248</v>
      </c>
    </row>
    <row r="143" spans="1:2" x14ac:dyDescent="0.25">
      <c r="A143" s="8">
        <v>142</v>
      </c>
      <c r="B143" s="5">
        <v>-0.5788001544715371</v>
      </c>
    </row>
    <row r="144" spans="1:2" x14ac:dyDescent="0.25">
      <c r="A144" s="8">
        <v>143</v>
      </c>
      <c r="B144" s="5">
        <v>-4.1945941120502539</v>
      </c>
    </row>
    <row r="145" spans="1:2" x14ac:dyDescent="0.25">
      <c r="A145" s="8">
        <v>144</v>
      </c>
      <c r="B145" s="5">
        <v>1.0334167654946214</v>
      </c>
    </row>
    <row r="146" spans="1:2" x14ac:dyDescent="0.25">
      <c r="A146" s="8">
        <v>145</v>
      </c>
      <c r="B146" s="5">
        <v>5.4202155297389254</v>
      </c>
    </row>
    <row r="147" spans="1:2" x14ac:dyDescent="0.25">
      <c r="A147" s="8">
        <v>146</v>
      </c>
      <c r="B147" s="5">
        <v>2.4479891180817503</v>
      </c>
    </row>
    <row r="148" spans="1:2" x14ac:dyDescent="0.25">
      <c r="A148" s="8">
        <v>147</v>
      </c>
      <c r="B148" s="5">
        <v>6.408881745301187</v>
      </c>
    </row>
    <row r="149" spans="1:2" x14ac:dyDescent="0.25">
      <c r="A149" s="8">
        <v>148</v>
      </c>
      <c r="B149" s="5">
        <v>-4.2462033889023587E-3</v>
      </c>
    </row>
    <row r="150" spans="1:2" x14ac:dyDescent="0.25">
      <c r="A150" s="8">
        <v>149</v>
      </c>
      <c r="B150" s="5">
        <v>3.0131400308164302</v>
      </c>
    </row>
    <row r="151" spans="1:2" x14ac:dyDescent="0.25">
      <c r="A151" s="8">
        <v>150</v>
      </c>
      <c r="B151" s="5">
        <v>-2.797814886434935</v>
      </c>
    </row>
    <row r="152" spans="1:2" x14ac:dyDescent="0.25">
      <c r="A152" s="8">
        <v>151</v>
      </c>
      <c r="B152" s="5">
        <v>-6.0476850194390863E-2</v>
      </c>
    </row>
    <row r="153" spans="1:2" x14ac:dyDescent="0.25">
      <c r="A153" s="8">
        <v>152</v>
      </c>
      <c r="B153" s="5">
        <v>3.6715027817990631</v>
      </c>
    </row>
    <row r="154" spans="1:2" x14ac:dyDescent="0.25">
      <c r="A154" s="8">
        <v>153</v>
      </c>
      <c r="B154" s="5">
        <v>-1.8119521882908884</v>
      </c>
    </row>
    <row r="155" spans="1:2" x14ac:dyDescent="0.25">
      <c r="A155" s="8">
        <v>154</v>
      </c>
      <c r="B155" s="5">
        <v>-5.1031929615419358</v>
      </c>
    </row>
    <row r="156" spans="1:2" x14ac:dyDescent="0.25">
      <c r="A156" s="8">
        <v>155</v>
      </c>
      <c r="B156" s="5">
        <v>0.11006704880855978</v>
      </c>
    </row>
    <row r="157" spans="1:2" x14ac:dyDescent="0.25">
      <c r="A157" s="8">
        <v>156</v>
      </c>
      <c r="B157" s="5">
        <v>0.75193952397967223</v>
      </c>
    </row>
    <row r="158" spans="1:2" x14ac:dyDescent="0.25">
      <c r="A158" s="8">
        <v>157</v>
      </c>
      <c r="B158" s="5">
        <v>2.6801353669725358</v>
      </c>
    </row>
    <row r="159" spans="1:2" x14ac:dyDescent="0.25">
      <c r="A159" s="8">
        <v>158</v>
      </c>
      <c r="B159" s="5">
        <v>-0.71363501774612814</v>
      </c>
    </row>
    <row r="160" spans="1:2" x14ac:dyDescent="0.25">
      <c r="A160" s="8">
        <v>159</v>
      </c>
      <c r="B160" s="5">
        <v>-6.0016418501618318E-2</v>
      </c>
    </row>
    <row r="161" spans="1:2" x14ac:dyDescent="0.25">
      <c r="A161" s="8">
        <v>160</v>
      </c>
      <c r="B161" s="5">
        <v>-0.54260340220935177</v>
      </c>
    </row>
    <row r="162" spans="1:2" x14ac:dyDescent="0.25">
      <c r="A162" s="8">
        <v>161</v>
      </c>
      <c r="B162" s="5">
        <v>-2.524011506466195</v>
      </c>
    </row>
    <row r="163" spans="1:2" x14ac:dyDescent="0.25">
      <c r="A163" s="8">
        <v>162</v>
      </c>
      <c r="B163" s="5">
        <v>-3.0804039852228016</v>
      </c>
    </row>
    <row r="164" spans="1:2" x14ac:dyDescent="0.25">
      <c r="A164" s="8">
        <v>163</v>
      </c>
      <c r="B164" s="5">
        <v>5.4260954129858874</v>
      </c>
    </row>
    <row r="165" spans="1:2" x14ac:dyDescent="0.25">
      <c r="A165" s="8">
        <v>164</v>
      </c>
      <c r="B165" s="5">
        <v>0.78917992141214199</v>
      </c>
    </row>
    <row r="166" spans="1:2" x14ac:dyDescent="0.25">
      <c r="A166" s="8">
        <v>165</v>
      </c>
      <c r="B166" s="5">
        <v>1.6349179077224107</v>
      </c>
    </row>
    <row r="167" spans="1:2" x14ac:dyDescent="0.25">
      <c r="A167" s="8">
        <v>166</v>
      </c>
      <c r="B167" s="5">
        <v>-4.0695749703445472</v>
      </c>
    </row>
    <row r="168" spans="1:2" x14ac:dyDescent="0.25">
      <c r="A168" s="8">
        <v>167</v>
      </c>
      <c r="B168" s="5">
        <v>-3.5167568057659082</v>
      </c>
    </row>
    <row r="169" spans="1:2" x14ac:dyDescent="0.25">
      <c r="A169" s="8">
        <v>168</v>
      </c>
      <c r="B169" s="5">
        <v>-1.9135302409267752</v>
      </c>
    </row>
    <row r="170" spans="1:2" x14ac:dyDescent="0.25">
      <c r="A170" s="8">
        <v>169</v>
      </c>
      <c r="B170" s="5">
        <v>-1.3450949154503178</v>
      </c>
    </row>
    <row r="171" spans="1:2" x14ac:dyDescent="0.25">
      <c r="A171" s="8">
        <v>170</v>
      </c>
      <c r="B171" s="5">
        <v>0.25308736439910717</v>
      </c>
    </row>
    <row r="172" spans="1:2" x14ac:dyDescent="0.25">
      <c r="A172" s="8">
        <v>171</v>
      </c>
      <c r="B172" s="5">
        <v>0.76971218732069246</v>
      </c>
    </row>
    <row r="173" spans="1:2" x14ac:dyDescent="0.25">
      <c r="A173" s="8">
        <v>172</v>
      </c>
      <c r="B173" s="5">
        <v>-3.0648925530840643</v>
      </c>
    </row>
    <row r="174" spans="1:2" x14ac:dyDescent="0.25">
      <c r="A174" s="8">
        <v>173</v>
      </c>
      <c r="B174" s="5">
        <v>-1.7691695575194899</v>
      </c>
    </row>
    <row r="175" spans="1:2" x14ac:dyDescent="0.25">
      <c r="A175" s="8">
        <v>174</v>
      </c>
      <c r="B175" s="5">
        <v>4.2792044041561894</v>
      </c>
    </row>
    <row r="176" spans="1:2" x14ac:dyDescent="0.25">
      <c r="A176" s="8">
        <v>175</v>
      </c>
      <c r="B176" s="5">
        <v>-1.1540942068677396</v>
      </c>
    </row>
    <row r="177" spans="1:2" x14ac:dyDescent="0.25">
      <c r="A177" s="8">
        <v>176</v>
      </c>
      <c r="B177" s="5">
        <v>-2.2539256860909518</v>
      </c>
    </row>
    <row r="178" spans="1:2" x14ac:dyDescent="0.25">
      <c r="A178" s="8">
        <v>177</v>
      </c>
      <c r="B178" s="5">
        <v>3.5781681617663708</v>
      </c>
    </row>
    <row r="179" spans="1:2" x14ac:dyDescent="0.25">
      <c r="A179" s="8">
        <v>178</v>
      </c>
      <c r="B179" s="5">
        <v>-1.7151114661828615</v>
      </c>
    </row>
    <row r="180" spans="1:2" x14ac:dyDescent="0.25">
      <c r="A180" s="8">
        <v>179</v>
      </c>
      <c r="B180" s="5">
        <v>2.3447364583262242</v>
      </c>
    </row>
    <row r="181" spans="1:2" x14ac:dyDescent="0.25">
      <c r="A181" s="8">
        <v>180</v>
      </c>
      <c r="B181" s="5">
        <v>-2.131614564859774</v>
      </c>
    </row>
    <row r="182" spans="1:2" x14ac:dyDescent="0.25">
      <c r="A182" s="8">
        <v>181</v>
      </c>
      <c r="B182" s="5">
        <v>-1.1131805877084844</v>
      </c>
    </row>
    <row r="183" spans="1:2" x14ac:dyDescent="0.25">
      <c r="A183" s="8">
        <v>182</v>
      </c>
      <c r="B183" s="5">
        <v>-6.016116458340548</v>
      </c>
    </row>
    <row r="184" spans="1:2" x14ac:dyDescent="0.25">
      <c r="A184" s="8">
        <v>183</v>
      </c>
      <c r="B184" s="5">
        <v>-4.6782179197180085</v>
      </c>
    </row>
    <row r="185" spans="1:2" x14ac:dyDescent="0.25">
      <c r="A185" s="8">
        <v>184</v>
      </c>
      <c r="B185" s="5">
        <v>-4.5407568904920481</v>
      </c>
    </row>
    <row r="186" spans="1:2" x14ac:dyDescent="0.25">
      <c r="A186" s="8">
        <v>185</v>
      </c>
      <c r="B186" s="5">
        <v>1.9849721866194159E-2</v>
      </c>
    </row>
    <row r="187" spans="1:2" x14ac:dyDescent="0.25">
      <c r="A187" s="8">
        <v>186</v>
      </c>
      <c r="B187" s="5">
        <v>4.1008979678736068</v>
      </c>
    </row>
    <row r="188" spans="1:2" x14ac:dyDescent="0.25">
      <c r="A188" s="8">
        <v>187</v>
      </c>
      <c r="B188" s="5">
        <v>1.9724041067092912</v>
      </c>
    </row>
    <row r="189" spans="1:2" x14ac:dyDescent="0.25">
      <c r="A189" s="8">
        <v>188</v>
      </c>
      <c r="B189" s="5">
        <v>3.0467754186247475</v>
      </c>
    </row>
    <row r="190" spans="1:2" x14ac:dyDescent="0.25">
      <c r="A190" s="8">
        <v>189</v>
      </c>
      <c r="B190" s="5">
        <v>3.9976112020667642</v>
      </c>
    </row>
    <row r="191" spans="1:2" x14ac:dyDescent="0.25">
      <c r="A191" s="8">
        <v>190</v>
      </c>
      <c r="B191" s="5">
        <v>1.5919545148790348</v>
      </c>
    </row>
    <row r="192" spans="1:2" x14ac:dyDescent="0.25">
      <c r="A192" s="8">
        <v>191</v>
      </c>
      <c r="B192" s="5">
        <v>0.99793624031008221</v>
      </c>
    </row>
    <row r="193" spans="1:2" x14ac:dyDescent="0.25">
      <c r="A193" s="8">
        <v>192</v>
      </c>
      <c r="B193" s="5">
        <v>1.0441397080285242</v>
      </c>
    </row>
    <row r="194" spans="1:2" x14ac:dyDescent="0.25">
      <c r="A194" s="8">
        <v>193</v>
      </c>
      <c r="B194" s="5">
        <v>0.75312300396035425</v>
      </c>
    </row>
    <row r="195" spans="1:2" x14ac:dyDescent="0.25">
      <c r="A195" s="8">
        <v>194</v>
      </c>
      <c r="B195" s="5">
        <v>-2.3606571630807593</v>
      </c>
    </row>
    <row r="196" spans="1:2" x14ac:dyDescent="0.25">
      <c r="A196" s="8">
        <v>195</v>
      </c>
      <c r="B196" s="5">
        <v>-7.15037458576262</v>
      </c>
    </row>
    <row r="197" spans="1:2" x14ac:dyDescent="0.25">
      <c r="A197" s="8">
        <v>196</v>
      </c>
      <c r="B197" s="5">
        <v>1.7762772586138453</v>
      </c>
    </row>
    <row r="198" spans="1:2" x14ac:dyDescent="0.25">
      <c r="A198" s="8">
        <v>197</v>
      </c>
      <c r="B198" s="5">
        <v>1.9025719666387886</v>
      </c>
    </row>
    <row r="199" spans="1:2" x14ac:dyDescent="0.25">
      <c r="A199" s="8">
        <v>198</v>
      </c>
      <c r="B199" s="5">
        <v>-0.66885718297271524</v>
      </c>
    </row>
    <row r="200" spans="1:2" x14ac:dyDescent="0.25">
      <c r="A200" s="8">
        <v>199</v>
      </c>
      <c r="B200" s="5">
        <v>-2.851081717381021</v>
      </c>
    </row>
    <row r="201" spans="1:2" x14ac:dyDescent="0.25">
      <c r="A201" s="8">
        <v>200</v>
      </c>
      <c r="B201" s="5">
        <v>-2.0849029169767164</v>
      </c>
    </row>
    <row r="202" spans="1:2" x14ac:dyDescent="0.25">
      <c r="A202" s="8">
        <v>201</v>
      </c>
      <c r="B202" s="5">
        <v>-0.96790927273104899</v>
      </c>
    </row>
    <row r="203" spans="1:2" x14ac:dyDescent="0.25">
      <c r="A203" s="8">
        <v>202</v>
      </c>
      <c r="B203" s="5">
        <v>-2.0531706468318589</v>
      </c>
    </row>
    <row r="204" spans="1:2" x14ac:dyDescent="0.25">
      <c r="A204" s="8">
        <v>203</v>
      </c>
      <c r="B204" s="5">
        <v>-0.61555283537018113</v>
      </c>
    </row>
    <row r="205" spans="1:2" x14ac:dyDescent="0.25">
      <c r="A205" s="8">
        <v>204</v>
      </c>
      <c r="B205" s="5">
        <v>-1.7259333162655821</v>
      </c>
    </row>
    <row r="206" spans="1:2" x14ac:dyDescent="0.25">
      <c r="A206" s="8">
        <v>205</v>
      </c>
      <c r="B206" s="5">
        <v>2.3870211407484021</v>
      </c>
    </row>
    <row r="207" spans="1:2" x14ac:dyDescent="0.25">
      <c r="A207" s="8">
        <v>206</v>
      </c>
      <c r="B207" s="5">
        <v>2.3647226043976843</v>
      </c>
    </row>
    <row r="208" spans="1:2" x14ac:dyDescent="0.25">
      <c r="A208" s="8">
        <v>207</v>
      </c>
      <c r="B208" s="5">
        <v>-1.0470660072314786</v>
      </c>
    </row>
    <row r="209" spans="1:2" x14ac:dyDescent="0.25">
      <c r="A209" s="8">
        <v>208</v>
      </c>
      <c r="B209" s="5">
        <v>-3.9289625419769436</v>
      </c>
    </row>
    <row r="210" spans="1:2" x14ac:dyDescent="0.25">
      <c r="A210" s="8">
        <v>209</v>
      </c>
      <c r="B210" s="5">
        <v>-0.44582407099369448</v>
      </c>
    </row>
    <row r="211" spans="1:2" x14ac:dyDescent="0.25">
      <c r="A211" s="8">
        <v>210</v>
      </c>
      <c r="B211" s="5">
        <v>-0.39807900975574739</v>
      </c>
    </row>
    <row r="212" spans="1:2" x14ac:dyDescent="0.25">
      <c r="A212" s="8">
        <v>211</v>
      </c>
      <c r="B212" s="5">
        <v>2.5344888854306191</v>
      </c>
    </row>
    <row r="213" spans="1:2" x14ac:dyDescent="0.25">
      <c r="A213" s="8">
        <v>212</v>
      </c>
      <c r="B213" s="5">
        <v>0.85351075540529564</v>
      </c>
    </row>
    <row r="214" spans="1:2" x14ac:dyDescent="0.25">
      <c r="A214" s="8">
        <v>213</v>
      </c>
      <c r="B214" s="5">
        <v>-3.9643987292947713</v>
      </c>
    </row>
    <row r="215" spans="1:2" x14ac:dyDescent="0.25">
      <c r="A215" s="8">
        <v>214</v>
      </c>
      <c r="B215" s="5">
        <v>2.6753536985779647</v>
      </c>
    </row>
    <row r="216" spans="1:2" x14ac:dyDescent="0.25">
      <c r="A216" s="8">
        <v>215</v>
      </c>
      <c r="B216" s="5">
        <v>4.5801152737112716</v>
      </c>
    </row>
    <row r="217" spans="1:2" x14ac:dyDescent="0.25">
      <c r="A217" s="8">
        <v>216</v>
      </c>
      <c r="B217" s="5">
        <v>3.58706301994971</v>
      </c>
    </row>
    <row r="218" spans="1:2" x14ac:dyDescent="0.25">
      <c r="A218" s="8">
        <v>217</v>
      </c>
      <c r="B218" s="5">
        <v>-4.1120301830233075</v>
      </c>
    </row>
    <row r="219" spans="1:2" x14ac:dyDescent="0.25">
      <c r="A219" s="8">
        <v>218</v>
      </c>
      <c r="B219" s="5">
        <v>3.4594586395542137</v>
      </c>
    </row>
    <row r="220" spans="1:2" x14ac:dyDescent="0.25">
      <c r="A220" s="8">
        <v>219</v>
      </c>
      <c r="B220" s="5">
        <v>-2.0401387246238301</v>
      </c>
    </row>
    <row r="221" spans="1:2" x14ac:dyDescent="0.25">
      <c r="A221" s="8">
        <v>220</v>
      </c>
      <c r="B221" s="5">
        <v>0.94376218839897774</v>
      </c>
    </row>
    <row r="222" spans="1:2" x14ac:dyDescent="0.25">
      <c r="A222" s="8">
        <v>221</v>
      </c>
      <c r="B222" s="5">
        <v>-1.19026026368374</v>
      </c>
    </row>
    <row r="223" spans="1:2" x14ac:dyDescent="0.25">
      <c r="A223" s="8">
        <v>222</v>
      </c>
      <c r="B223" s="5">
        <v>-3.0846877052681521</v>
      </c>
    </row>
    <row r="224" spans="1:2" x14ac:dyDescent="0.25">
      <c r="A224" s="8">
        <v>223</v>
      </c>
      <c r="B224" s="5">
        <v>2.1464097699208651</v>
      </c>
    </row>
    <row r="225" spans="1:2" x14ac:dyDescent="0.25">
      <c r="A225" s="8">
        <v>224</v>
      </c>
      <c r="B225" s="5">
        <v>-3.0408955353777856E-2</v>
      </c>
    </row>
    <row r="226" spans="1:2" x14ac:dyDescent="0.25">
      <c r="A226" s="8">
        <v>225</v>
      </c>
      <c r="B226" s="5">
        <v>-3.2717252906877548</v>
      </c>
    </row>
    <row r="227" spans="1:2" x14ac:dyDescent="0.25">
      <c r="A227" s="8">
        <v>226</v>
      </c>
      <c r="B227" s="5">
        <v>0.55403916121576913</v>
      </c>
    </row>
    <row r="228" spans="1:2" x14ac:dyDescent="0.25">
      <c r="A228" s="8">
        <v>227</v>
      </c>
      <c r="B228" s="5">
        <v>-5.5868440540507436</v>
      </c>
    </row>
    <row r="229" spans="1:2" x14ac:dyDescent="0.25">
      <c r="A229" s="8">
        <v>228</v>
      </c>
      <c r="B229" s="5">
        <v>-1.3878639038011897</v>
      </c>
    </row>
    <row r="230" spans="1:2" x14ac:dyDescent="0.25">
      <c r="A230" s="8">
        <v>229</v>
      </c>
      <c r="B230" s="5">
        <v>-4.1982639231719077</v>
      </c>
    </row>
    <row r="231" spans="1:2" x14ac:dyDescent="0.25">
      <c r="A231" s="8">
        <v>230</v>
      </c>
      <c r="B231" s="5">
        <v>0.2899594164773589</v>
      </c>
    </row>
    <row r="232" spans="1:2" x14ac:dyDescent="0.25">
      <c r="A232" s="8">
        <v>231</v>
      </c>
      <c r="B232" s="5">
        <v>0.62024241742619779</v>
      </c>
    </row>
    <row r="233" spans="1:2" x14ac:dyDescent="0.25">
      <c r="A233" s="8">
        <v>232</v>
      </c>
      <c r="B233" s="5">
        <v>2.9960870051581878</v>
      </c>
    </row>
    <row r="234" spans="1:2" x14ac:dyDescent="0.25">
      <c r="A234" s="8">
        <v>233</v>
      </c>
      <c r="B234" s="5">
        <v>-0.14268607628764585</v>
      </c>
    </row>
    <row r="235" spans="1:2" x14ac:dyDescent="0.25">
      <c r="A235" s="8">
        <v>234</v>
      </c>
      <c r="B235" s="5">
        <v>-4.866033123107627</v>
      </c>
    </row>
    <row r="236" spans="1:2" x14ac:dyDescent="0.25">
      <c r="A236" s="8">
        <v>235</v>
      </c>
      <c r="B236" s="5">
        <v>-3.3356946005369537</v>
      </c>
    </row>
    <row r="237" spans="1:2" x14ac:dyDescent="0.25">
      <c r="A237" s="8">
        <v>236</v>
      </c>
      <c r="B237" s="5">
        <v>-2.5321969587821513</v>
      </c>
    </row>
    <row r="238" spans="1:2" x14ac:dyDescent="0.25">
      <c r="A238" s="8">
        <v>237</v>
      </c>
      <c r="B238" s="5">
        <v>-2.0538664102787152E-2</v>
      </c>
    </row>
    <row r="239" spans="1:2" x14ac:dyDescent="0.25">
      <c r="A239" s="8">
        <v>238</v>
      </c>
      <c r="B239" s="5">
        <v>-1.161017735284986</v>
      </c>
    </row>
    <row r="240" spans="1:2" x14ac:dyDescent="0.25">
      <c r="A240" s="8">
        <v>239</v>
      </c>
      <c r="B240" s="5">
        <v>-1.1741383332264377</v>
      </c>
    </row>
    <row r="241" spans="1:2" x14ac:dyDescent="0.25">
      <c r="A241" s="8">
        <v>240</v>
      </c>
      <c r="B241" s="5">
        <v>2.6454290491528809</v>
      </c>
    </row>
    <row r="242" spans="1:2" x14ac:dyDescent="0.25">
      <c r="A242" s="8">
        <v>241</v>
      </c>
      <c r="B242" s="5">
        <v>-2.7681699066306464</v>
      </c>
    </row>
    <row r="243" spans="1:2" x14ac:dyDescent="0.25">
      <c r="A243" s="8">
        <v>242</v>
      </c>
      <c r="B243" s="5">
        <v>4.0104760046233423</v>
      </c>
    </row>
    <row r="244" spans="1:2" x14ac:dyDescent="0.25">
      <c r="A244" s="8">
        <v>243</v>
      </c>
      <c r="B244" s="5">
        <v>-0.6876939551148098</v>
      </c>
    </row>
    <row r="245" spans="1:2" x14ac:dyDescent="0.25">
      <c r="A245" s="8">
        <v>244</v>
      </c>
      <c r="B245" s="5">
        <v>2.073525138257537</v>
      </c>
    </row>
    <row r="246" spans="1:2" x14ac:dyDescent="0.25">
      <c r="A246" s="8">
        <v>245</v>
      </c>
      <c r="B246" s="5">
        <v>3.8118628253869247</v>
      </c>
    </row>
    <row r="247" spans="1:2" x14ac:dyDescent="0.25">
      <c r="A247" s="8">
        <v>246</v>
      </c>
      <c r="B247" s="5">
        <v>-1.8094760889653116</v>
      </c>
    </row>
    <row r="248" spans="1:2" x14ac:dyDescent="0.25">
      <c r="A248" s="8">
        <v>247</v>
      </c>
      <c r="B248" s="5">
        <v>-2.5070539777516387</v>
      </c>
    </row>
    <row r="249" spans="1:2" x14ac:dyDescent="0.25">
      <c r="A249" s="8">
        <v>248</v>
      </c>
      <c r="B249" s="5">
        <v>-1.0641565495461691</v>
      </c>
    </row>
    <row r="250" spans="1:2" x14ac:dyDescent="0.25">
      <c r="A250" s="8">
        <v>249</v>
      </c>
      <c r="B250" s="5">
        <v>-2.255446815979667</v>
      </c>
    </row>
    <row r="251" spans="1:2" x14ac:dyDescent="0.25">
      <c r="A251" s="8">
        <v>250</v>
      </c>
      <c r="B251" s="5">
        <v>0.47345679377031047</v>
      </c>
    </row>
    <row r="252" spans="1:2" x14ac:dyDescent="0.25">
      <c r="A252" s="8">
        <v>251</v>
      </c>
      <c r="B252" s="5">
        <v>-0.63278775996877812</v>
      </c>
    </row>
    <row r="253" spans="1:2" x14ac:dyDescent="0.25">
      <c r="A253" s="8">
        <v>252</v>
      </c>
      <c r="B253" s="5">
        <v>2.1400592231657356</v>
      </c>
    </row>
    <row r="254" spans="1:2" x14ac:dyDescent="0.25">
      <c r="A254" s="8">
        <v>253</v>
      </c>
      <c r="B254" s="5">
        <v>-1.7393540474586189</v>
      </c>
    </row>
    <row r="255" spans="1:2" x14ac:dyDescent="0.25">
      <c r="A255" s="8">
        <v>254</v>
      </c>
      <c r="B255" s="5">
        <v>0.69078623710083775</v>
      </c>
    </row>
    <row r="256" spans="1:2" x14ac:dyDescent="0.25">
      <c r="A256" s="8">
        <v>255</v>
      </c>
      <c r="B256" s="5">
        <v>0.96939857030520216</v>
      </c>
    </row>
    <row r="257" spans="1:2" x14ac:dyDescent="0.25">
      <c r="A257" s="8">
        <v>256</v>
      </c>
      <c r="B257" s="5">
        <v>0.83948634710395709</v>
      </c>
    </row>
  </sheetData>
  <mergeCells count="2">
    <mergeCell ref="H30:I30"/>
    <mergeCell ref="E33:G3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white-noise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F. EL-Bawab</dc:creator>
  <cp:lastModifiedBy>Mohamad F. EL-Bawab</cp:lastModifiedBy>
  <dcterms:created xsi:type="dcterms:W3CDTF">2012-04-27T21:11:27Z</dcterms:created>
  <dcterms:modified xsi:type="dcterms:W3CDTF">2014-01-29T18:53:02Z</dcterms:modified>
</cp:coreProperties>
</file>